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95" windowHeight="11640" tabRatio="681" activeTab="0"/>
  </bookViews>
  <sheets>
    <sheet name="Data_entry" sheetId="1" r:id="rId1"/>
    <sheet name="User_definitions" sheetId="2" r:id="rId2"/>
    <sheet name="Database" sheetId="3" state="hidden" r:id="rId3"/>
    <sheet name="Indicators" sheetId="4" state="veryHidden" r:id="rId4"/>
    <sheet name="Results" sheetId="5" r:id="rId5"/>
  </sheets>
  <definedNames>
    <definedName name="_2Doll">IF('Indicators'!$V$2&lt;13.327985,1,0)</definedName>
    <definedName name="CRur">IF(AND('Database'!$C$2=7,'Indicators'!$X$2&lt;12.911642),1,0)</definedName>
    <definedName name="Ct1Doll">COUNTIF('Indicators'!$U:$U,1)-'Indicators'!$U$2</definedName>
    <definedName name="Ct2Doll">COUNTIF('Indicators'!$W:$W,1)-'Indicators'!$W$2</definedName>
    <definedName name="CtNat">COUNTIF('Indicators'!$Y:$Y,1)-'Indicators'!$Y$2</definedName>
    <definedName name="CUrb">IF(AND('Database'!$C$2=8,'Indicators'!$X$2&lt;12.993882),1,0)</definedName>
    <definedName name="Doll1">IF('Indicators'!$S$2&lt;12.7385997772216,1,0)</definedName>
    <definedName name="Doll2">IF(AND('Indicators'!$T$2&lt;12.501968,'Indicators'!$T$2&lt;&gt;0),1,0)</definedName>
    <definedName name="ERur">IF(AND('Database'!$C$2=3,'Indicators'!$X$2&lt;12.879708),1,0)</definedName>
    <definedName name="EUrb">IF(AND('Database'!$C$2=4,'Indicators'!$X$2&lt;12.9785513920236),1,0)</definedName>
    <definedName name="Exp2Doll">Exp2DollPT1+Exp2DollPT2+Exp2DollPT3</definedName>
    <definedName name="Exp2DollPT1">13.35211-0.2277049*'Indicators'!$B$2+0.0977398*'Indicators'!$C$2-0.4609195*'Indicators'!$D$2+0.0461949*'Indicators'!$E$2+0.7112402*'Indicators'!$F$2-0.2369714*'Indicators'!$G$2+0.1169263*'Indicators'!$H$2+0.3179555*'Indicators'!$I$2</definedName>
    <definedName name="Exp2DollPT2">-0.1393929*'Indicators'!$J$2-0.2188814*'Indicators'!$K$2+0.2849879*'Indicators'!$L$2+0.2155151*'Indicators'!$M$2+0.4992718*'Indicators'!$N$2-0.0210595*'Indicators'!$O$2+0.1839733*'Indicators'!$P$2</definedName>
    <definedName name="Exp2DollPT3">0.2797909*'Indicators'!$Q$2-0.1671168*'Indicators'!$R$2</definedName>
    <definedName name="ExpDoll1">ExpDoll1PT1+ExpDoll1PT2+ExpDoll1PT3</definedName>
    <definedName name="ExpDoll1PT1">12.71813-0.1533537*'Indicators'!$B$2+0.1763382*'Indicators'!$C$2-0.4608908*'Indicators'!$D$2+0.1407175*'Indicators'!$E$2+0.7516651*'Indicators'!$F$2-0.372611*'Indicators'!$G$2+0.2467136*'Indicators'!$H$2+0.3385735*'Indicators'!$I$2</definedName>
    <definedName name="ExpDoll1PT2">-0.169569*'Indicators'!$K$2+0.2712431*'Indicators'!$L$2+0.152545*'Indicators'!$M$2+0.3287745*'Indicators'!$N$2-0.1729374*'Indicators'!$O$2+0.1140871*'Indicators'!$P$2+0.2392597*'Indicators'!$Q$2-0.0674219*'Indicators'!$R$2</definedName>
    <definedName name="ExpDoll1PT3">-0.1368694*'Indicators'!$J$2</definedName>
    <definedName name="ExpDoll2">IF(Doll1=1,(ExpDoll2PT1+ExpDoll2PT2),0)</definedName>
    <definedName name="ExpDoll2PT1">12.6157-0.1611834*'Indicators'!$B$2+0.5900526*'Indicators'!$C$2-0.4339743*'Indicators'!$D$2+0.1753883*'Indicators'!$E$2-0.3484259*'Indicators'!$G$2+0.260128*'Indicators'!$H$2+0.1510115*'Indicators'!$I$2-0.111515*'Indicators'!$J$2</definedName>
    <definedName name="ExpDoll2PT2">-0.0834866*'Indicators'!$K$2+0.1255369*'Indicators'!$L$2+0.2068977*'Indicators'!$M$2+0.9282646*'Indicators'!$N$2-0.1170225*'Indicators'!$O$2+0.1263504*'Indicators'!$P$2+0.2376881*'Indicators'!$Q$2-0.124506*'Indicators'!$R$2</definedName>
    <definedName name="Nat">CRur+CUrb+ERur+EUrb+NRur+NUrb+WRur+WUrb</definedName>
    <definedName name="NatExp">NatExpPT1+NatExpPT2+NatExpPT3</definedName>
    <definedName name="NatExpPT1">13.05473-0.1530485*'Indicators'!$B$2+0.2400227*'Indicators'!$C$2-0.4752493*'Indicators'!$D$2+0.104598*'Indicators'!$E$2+0.7936354*'Indicators'!$F$2-0.3190689*'Indicators'!$G$2+0.2190895*'Indicators'!$H$2</definedName>
    <definedName name="NatExpPT2">0.3411331*'Indicators'!$I$2-0.1181812*'Indicators'!$J$2-0.1023808*'Indicators'!$K$2+0.1977625*'Indicators'!$L$2+0.1247616*'Indicators'!$M$2+0.3621035*'Indicators'!$N$2</definedName>
    <definedName name="NatExpPT3">-0.2345209*'Indicators'!$O$2+0.0432892*'Indicators'!$P$2+0.2562017*'Indicators'!$Q$2-0.0593691*'Indicators'!$R$2</definedName>
    <definedName name="NRur">IF(AND('Database'!$C$2=1,'Indicators'!$X$2&lt;12.862926),1,0)</definedName>
    <definedName name="NUrb">IF(AND('Database'!$C$2=2,'Indicators'!$X$2&lt;12.955739495653),1,0)</definedName>
    <definedName name="Per1Doll">(COUNTIF('Indicators'!$U:$U,1)-'Indicators'!$U$2)/'Results'!$C$1</definedName>
    <definedName name="Per2Doll">(COUNTIF('Indicators'!$W:$W,1)-'Indicators'!$W$2)/'Results'!$C$1</definedName>
    <definedName name="PerNat">(COUNTIF('Indicators'!$Y:$Y,1)-'Indicators'!$Y$2)/'Results'!$C$1</definedName>
    <definedName name="_xlnm.Print_Area" localSheetId="0">'Data_entry'!$A$1:$C$68</definedName>
    <definedName name="WRur">IF(AND('Database'!$C$2=5,'Indicators'!$X$2&lt;12.89031),1,0)</definedName>
    <definedName name="WUrb">IF(AND('Database'!$C$2=6,'Indicators'!$X$2&lt;12.933805),1,0)</definedName>
  </definedNames>
  <calcPr fullCalcOnLoad="1"/>
</workbook>
</file>

<file path=xl/sharedStrings.xml><?xml version="1.0" encoding="utf-8"?>
<sst xmlns="http://schemas.openxmlformats.org/spreadsheetml/2006/main" count="100" uniqueCount="98">
  <si>
    <t>What type of cooking fuel source is primarily used?</t>
  </si>
  <si>
    <t>What is the main source of lighting for your main living rooms?</t>
  </si>
  <si>
    <t xml:space="preserve">What type of toilet facility do you have? </t>
  </si>
  <si>
    <t>Does your household own any metal cooking pots (including sauce pans)?</t>
  </si>
  <si>
    <t>Does your household own any panga?</t>
  </si>
  <si>
    <t>Does your household own any spray pumps?</t>
  </si>
  <si>
    <t>Does your household own any goats?</t>
  </si>
  <si>
    <t>What type of roofing material is used in house?</t>
  </si>
  <si>
    <t>Does your household own any Gomesi/Busuit (cloth for women, material quality counts)?</t>
  </si>
  <si>
    <t>Does your household own any wheelbarrows?</t>
  </si>
  <si>
    <t>Date:</t>
  </si>
  <si>
    <t>Type of service:</t>
  </si>
  <si>
    <t>Organization:</t>
  </si>
  <si>
    <t>Service delivery point:</t>
  </si>
  <si>
    <t>District:</t>
  </si>
  <si>
    <t>Community:</t>
  </si>
  <si>
    <t>Org. ID of service delivery point:</t>
  </si>
  <si>
    <t>label_field_1</t>
  </si>
  <si>
    <t>Indicator</t>
  </si>
  <si>
    <t>Possible responses</t>
  </si>
  <si>
    <t>Default values for data entry:</t>
  </si>
  <si>
    <t>Labels for user-defined data-entry fields:</t>
  </si>
  <si>
    <t>Field 1:</t>
  </si>
  <si>
    <t>Field 2:</t>
  </si>
  <si>
    <t>label_field_2</t>
  </si>
  <si>
    <t>Field 3:</t>
  </si>
  <si>
    <t>label_field_3</t>
  </si>
  <si>
    <t>Field 4:</t>
  </si>
  <si>
    <t>label_field_4</t>
  </si>
  <si>
    <t>Field 5:</t>
  </si>
  <si>
    <t>label_field_5</t>
  </si>
  <si>
    <t>Default values for user-defined data-entry fields:</t>
  </si>
  <si>
    <t>Default Field 1:</t>
  </si>
  <si>
    <t>default_field_1</t>
  </si>
  <si>
    <t>Default Field 2:</t>
  </si>
  <si>
    <t>default_field_2</t>
  </si>
  <si>
    <t>Default Field 3:</t>
  </si>
  <si>
    <t>default_field_3</t>
  </si>
  <si>
    <t>Default Field 4:</t>
  </si>
  <si>
    <t>default_field_4</t>
  </si>
  <si>
    <t>Default Field 5:</t>
  </si>
  <si>
    <t>default_field_5</t>
  </si>
  <si>
    <t>Survey number:</t>
  </si>
  <si>
    <t>Percentage of people under national poverty line:</t>
  </si>
  <si>
    <t>Percentage of people under $1/day poverty line:</t>
  </si>
  <si>
    <t>Percentage of people under $2/day poverty line:</t>
  </si>
  <si>
    <t>1_Roof</t>
  </si>
  <si>
    <t>2_Fuel</t>
  </si>
  <si>
    <t>3_Light</t>
  </si>
  <si>
    <t>4_Toilet</t>
  </si>
  <si>
    <t>5_Gomesi</t>
  </si>
  <si>
    <t>6_Metal_Pot</t>
  </si>
  <si>
    <t>7_Wheelbarrow</t>
  </si>
  <si>
    <t>8_Panga</t>
  </si>
  <si>
    <t>9_Spray_Pump</t>
  </si>
  <si>
    <t>10_Goat</t>
  </si>
  <si>
    <t>Survey No.</t>
  </si>
  <si>
    <t>Number of respondents:</t>
  </si>
  <si>
    <t>droof12</t>
  </si>
  <si>
    <t>droof35</t>
  </si>
  <si>
    <t>dlight12</t>
  </si>
  <si>
    <t>dlight4</t>
  </si>
  <si>
    <t>dlight57</t>
  </si>
  <si>
    <t>goat</t>
  </si>
  <si>
    <t>metpots</t>
  </si>
  <si>
    <t>whebarr</t>
  </si>
  <si>
    <t>panga</t>
  </si>
  <si>
    <t>sprpump</t>
  </si>
  <si>
    <t>dtoilet1</t>
  </si>
  <si>
    <t>dtoilet2</t>
  </si>
  <si>
    <t>dtoil47</t>
  </si>
  <si>
    <t>gomesi</t>
  </si>
  <si>
    <t>dcook1</t>
  </si>
  <si>
    <t>dcook3</t>
  </si>
  <si>
    <t>dcook45</t>
  </si>
  <si>
    <t>default_prov</t>
  </si>
  <si>
    <t>default_comm</t>
  </si>
  <si>
    <t>default_orgid</t>
  </si>
  <si>
    <t>Northern Rural</t>
  </si>
  <si>
    <t>Eastern Rural</t>
  </si>
  <si>
    <t>Eastern Urban</t>
  </si>
  <si>
    <t>Western Rural</t>
  </si>
  <si>
    <t>Western Urban</t>
  </si>
  <si>
    <t>Central Rural</t>
  </si>
  <si>
    <t>Central Urban</t>
  </si>
  <si>
    <t>Region:</t>
  </si>
  <si>
    <t xml:space="preserve">Northern Urban </t>
  </si>
  <si>
    <t>ExpDoll1</t>
  </si>
  <si>
    <t>ExpDoll2</t>
  </si>
  <si>
    <t>Doll2</t>
  </si>
  <si>
    <t>Exp2Doll</t>
  </si>
  <si>
    <t>2Doll</t>
  </si>
  <si>
    <t>NatExp</t>
  </si>
  <si>
    <t>Nat</t>
  </si>
  <si>
    <t>default_distr</t>
  </si>
  <si>
    <t>Number of people under national poverty line:</t>
  </si>
  <si>
    <t>Number of people under $1/day poverty line:</t>
  </si>
  <si>
    <t>Number of people under $2/day poverty line: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</si>
</sst>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000000000000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EMR10"/>
      <family val="0"/>
    </font>
    <font>
      <sz val="12"/>
      <name val="EMR10"/>
      <family val="0"/>
    </font>
    <font>
      <sz val="12"/>
      <color indexed="8"/>
      <name val="EMR10"/>
      <family val="0"/>
    </font>
    <font>
      <sz val="12"/>
      <color indexed="23"/>
      <name val="EMR10"/>
      <family val="0"/>
    </font>
    <font>
      <u val="single"/>
      <sz val="12"/>
      <name val="EMR10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indent="1"/>
    </xf>
    <xf numFmtId="0" fontId="5" fillId="0" borderId="0" xfId="0" applyFont="1" applyAlignment="1" applyProtection="1">
      <alignment/>
      <protection locked="0"/>
    </xf>
    <xf numFmtId="0" fontId="5" fillId="3" borderId="1" xfId="0" applyFont="1" applyFill="1" applyBorder="1" applyAlignment="1" applyProtection="1">
      <alignment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/>
      <protection locked="0"/>
    </xf>
    <xf numFmtId="165" fontId="7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14" fontId="0" fillId="4" borderId="0" xfId="0" applyNumberFormat="1" applyFont="1" applyFill="1" applyAlignment="1" applyProtection="1">
      <alignment/>
      <protection locked="0"/>
    </xf>
    <xf numFmtId="10" fontId="0" fillId="0" borderId="0" xfId="0" applyNumberFormat="1" applyAlignment="1" applyProtection="1">
      <alignment/>
      <protection/>
    </xf>
    <xf numFmtId="0" fontId="5" fillId="3" borderId="1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5" fillId="2" borderId="0" xfId="0" applyFont="1" applyFill="1" applyBorder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right" indent="3"/>
      <protection/>
    </xf>
    <xf numFmtId="0" fontId="5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 horizontal="left" vertical="top" wrapText="1"/>
      <protection/>
    </xf>
    <xf numFmtId="0" fontId="0" fillId="4" borderId="0" xfId="0" applyFill="1" applyAlignment="1" applyProtection="1">
      <alignment/>
      <protection/>
    </xf>
    <xf numFmtId="0" fontId="4" fillId="2" borderId="1" xfId="0" applyFont="1" applyFill="1" applyBorder="1" applyAlignment="1" applyProtection="1">
      <alignment horizontal="left" vertical="top" wrapText="1"/>
      <protection/>
    </xf>
    <xf numFmtId="0" fontId="0" fillId="2" borderId="0" xfId="0" applyFill="1" applyAlignment="1" applyProtection="1">
      <alignment/>
      <protection/>
    </xf>
    <xf numFmtId="0" fontId="5" fillId="2" borderId="4" xfId="0" applyFont="1" applyFill="1" applyBorder="1" applyAlignment="1" applyProtection="1">
      <alignment vertical="center" wrapText="1"/>
      <protection/>
    </xf>
    <xf numFmtId="0" fontId="5" fillId="2" borderId="5" xfId="0" applyFont="1" applyFill="1" applyBorder="1" applyAlignment="1" applyProtection="1">
      <alignment vertical="center" wrapText="1"/>
      <protection/>
    </xf>
    <xf numFmtId="0" fontId="4" fillId="2" borderId="0" xfId="0" applyFont="1" applyFill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vertical="center" wrapText="1"/>
      <protection/>
    </xf>
    <xf numFmtId="0" fontId="5" fillId="2" borderId="4" xfId="0" applyFont="1" applyFill="1" applyBorder="1" applyAlignment="1" applyProtection="1">
      <alignment horizontal="left" vertical="center" wrapText="1"/>
      <protection/>
    </xf>
    <xf numFmtId="0" fontId="5" fillId="2" borderId="6" xfId="0" applyFont="1" applyFill="1" applyBorder="1" applyAlignment="1" applyProtection="1">
      <alignment horizontal="left" vertical="center" wrapText="1"/>
      <protection/>
    </xf>
    <xf numFmtId="0" fontId="5" fillId="2" borderId="5" xfId="0" applyFont="1" applyFill="1" applyBorder="1" applyAlignment="1" applyProtection="1">
      <alignment horizontal="left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nt">
    <tabColor indexed="10"/>
    <pageSetUpPr fitToPage="1"/>
  </sheetPr>
  <dimension ref="A1:C145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3.00390625" style="18" bestFit="1" customWidth="1"/>
    <col min="2" max="2" width="58.8515625" style="15" customWidth="1"/>
    <col min="3" max="3" width="48.7109375" style="18" customWidth="1"/>
    <col min="4" max="16384" width="9.140625" style="18" customWidth="1"/>
  </cols>
  <sheetData>
    <row r="1" spans="1:3" ht="15">
      <c r="A1" s="24"/>
      <c r="B1" s="28" t="s">
        <v>42</v>
      </c>
      <c r="C1" s="1"/>
    </row>
    <row r="2" spans="1:3" ht="12.75">
      <c r="A2" s="9"/>
      <c r="B2" s="29"/>
      <c r="C2" s="9"/>
    </row>
    <row r="3" spans="1:3" ht="15">
      <c r="A3" s="9"/>
      <c r="B3" s="28" t="str">
        <f>User_definitions!A2</f>
        <v>Organization:</v>
      </c>
      <c r="C3" s="1" t="str">
        <f>User_definitions!B2</f>
        <v>default_orgid</v>
      </c>
    </row>
    <row r="4" spans="1:3" ht="15">
      <c r="A4" s="9"/>
      <c r="B4" s="30" t="str">
        <f>User_definitions!A3</f>
        <v>Service delivery point:</v>
      </c>
      <c r="C4" s="10">
        <f>User_definitions!B3</f>
        <v>0</v>
      </c>
    </row>
    <row r="5" spans="1:3" ht="15">
      <c r="A5" s="9"/>
      <c r="B5" s="28" t="str">
        <f>User_definitions!A4</f>
        <v>Region:</v>
      </c>
      <c r="C5" s="2" t="s">
        <v>75</v>
      </c>
    </row>
    <row r="6" spans="1:3" ht="15">
      <c r="A6" s="9"/>
      <c r="B6" s="28" t="str">
        <f>User_definitions!A12</f>
        <v>District:</v>
      </c>
      <c r="C6" s="2" t="str">
        <f>User_definitions!B12</f>
        <v>default_distr</v>
      </c>
    </row>
    <row r="7" spans="1:3" ht="15">
      <c r="A7" s="9"/>
      <c r="B7" s="28" t="str">
        <f>User_definitions!A13</f>
        <v>Community:</v>
      </c>
      <c r="C7" s="2" t="str">
        <f>User_definitions!B13</f>
        <v>default_comm</v>
      </c>
    </row>
    <row r="8" spans="1:3" ht="15">
      <c r="A8" s="9"/>
      <c r="B8" s="28" t="str">
        <f>User_definitions!A14</f>
        <v>Org. ID of service delivery point:</v>
      </c>
      <c r="C8" s="2" t="str">
        <f>User_definitions!B14</f>
        <v>default_orgid</v>
      </c>
    </row>
    <row r="9" spans="1:3" ht="15">
      <c r="A9" s="9"/>
      <c r="B9" s="31"/>
      <c r="C9" s="10"/>
    </row>
    <row r="10" spans="1:3" ht="15">
      <c r="A10" s="9"/>
      <c r="B10" s="28" t="s">
        <v>10</v>
      </c>
      <c r="C10" s="11">
        <f ca="1">TODAY()</f>
        <v>39896</v>
      </c>
    </row>
    <row r="11" spans="1:3" ht="15">
      <c r="A11" s="25"/>
      <c r="B11" s="28" t="s">
        <v>11</v>
      </c>
      <c r="C11" s="2"/>
    </row>
    <row r="12" spans="1:3" ht="15">
      <c r="A12" s="12"/>
      <c r="B12" s="32" t="str">
        <f>CONCATENATE(User_definitions!17:17,":")</f>
        <v>label_field_1:</v>
      </c>
      <c r="C12" s="2" t="str">
        <f>User_definitions!B24</f>
        <v>default_field_1</v>
      </c>
    </row>
    <row r="13" spans="1:3" ht="15">
      <c r="A13" s="12"/>
      <c r="B13" s="32" t="str">
        <f>CONCATENATE(User_definitions!18:18,":")</f>
        <v>label_field_2:</v>
      </c>
      <c r="C13" s="2" t="str">
        <f>User_definitions!B25</f>
        <v>default_field_2</v>
      </c>
    </row>
    <row r="14" spans="1:3" ht="15">
      <c r="A14" s="12"/>
      <c r="B14" s="32" t="str">
        <f>CONCATENATE(User_definitions!19:19,":")</f>
        <v>label_field_3:</v>
      </c>
      <c r="C14" s="2" t="str">
        <f>User_definitions!B26</f>
        <v>default_field_3</v>
      </c>
    </row>
    <row r="15" spans="1:3" ht="15">
      <c r="A15" s="12"/>
      <c r="B15" s="32" t="str">
        <f>CONCATENATE(User_definitions!20:20,":")</f>
        <v>label_field_4:</v>
      </c>
      <c r="C15" s="2" t="str">
        <f>User_definitions!B27</f>
        <v>default_field_4</v>
      </c>
    </row>
    <row r="16" spans="1:3" ht="15">
      <c r="A16" s="12"/>
      <c r="B16" s="32" t="str">
        <f>CONCATENATE(User_definitions!21:21,":")</f>
        <v>label_field_5:</v>
      </c>
      <c r="C16" s="2" t="str">
        <f>User_definitions!B28</f>
        <v>default_field_5</v>
      </c>
    </row>
    <row r="17" spans="1:3" ht="12.75">
      <c r="A17" s="12"/>
      <c r="B17" s="33"/>
      <c r="C17" s="33"/>
    </row>
    <row r="18" spans="1:3" ht="12.75">
      <c r="A18" s="26"/>
      <c r="B18" s="34" t="s">
        <v>18</v>
      </c>
      <c r="C18" s="36" t="s">
        <v>19</v>
      </c>
    </row>
    <row r="19" spans="1:3" ht="17.25" customHeight="1">
      <c r="A19" s="40">
        <v>1</v>
      </c>
      <c r="B19" s="38" t="s">
        <v>7</v>
      </c>
      <c r="C19" s="37"/>
    </row>
    <row r="20" spans="1:3" ht="17.25" customHeight="1">
      <c r="A20" s="40"/>
      <c r="B20" s="41"/>
      <c r="C20" s="37"/>
    </row>
    <row r="21" spans="1:3" ht="17.25" customHeight="1">
      <c r="A21" s="40"/>
      <c r="B21" s="41"/>
      <c r="C21" s="37"/>
    </row>
    <row r="22" spans="1:3" ht="17.25" customHeight="1">
      <c r="A22" s="40"/>
      <c r="B22" s="41"/>
      <c r="C22" s="37"/>
    </row>
    <row r="23" spans="1:3" ht="17.25" customHeight="1">
      <c r="A23" s="40"/>
      <c r="B23" s="39"/>
      <c r="C23" s="37"/>
    </row>
    <row r="24" spans="1:3" ht="12.75">
      <c r="A24" s="27"/>
      <c r="B24" s="35"/>
      <c r="C24" s="35"/>
    </row>
    <row r="25" spans="1:3" ht="17.25" customHeight="1">
      <c r="A25" s="45">
        <v>2</v>
      </c>
      <c r="B25" s="42" t="s">
        <v>0</v>
      </c>
      <c r="C25" s="37"/>
    </row>
    <row r="26" spans="1:3" ht="17.25" customHeight="1">
      <c r="A26" s="45"/>
      <c r="B26" s="43"/>
      <c r="C26" s="37"/>
    </row>
    <row r="27" spans="1:3" ht="17.25" customHeight="1">
      <c r="A27" s="45"/>
      <c r="B27" s="43"/>
      <c r="C27" s="37"/>
    </row>
    <row r="28" spans="1:3" ht="17.25" customHeight="1">
      <c r="A28" s="45"/>
      <c r="B28" s="43"/>
      <c r="C28" s="37"/>
    </row>
    <row r="29" spans="1:3" ht="17.25" customHeight="1">
      <c r="A29" s="45"/>
      <c r="B29" s="43"/>
      <c r="C29" s="37"/>
    </row>
    <row r="30" spans="1:3" ht="17.25" customHeight="1">
      <c r="A30" s="45"/>
      <c r="B30" s="43"/>
      <c r="C30" s="37"/>
    </row>
    <row r="31" spans="1:3" ht="17.25" customHeight="1">
      <c r="A31" s="45"/>
      <c r="B31" s="43"/>
      <c r="C31" s="37"/>
    </row>
    <row r="32" spans="1:3" ht="17.25" customHeight="1">
      <c r="A32" s="45"/>
      <c r="B32" s="44"/>
      <c r="C32" s="37"/>
    </row>
    <row r="33" spans="1:3" ht="12.75" customHeight="1">
      <c r="A33" s="27"/>
      <c r="B33" s="35"/>
      <c r="C33" s="35"/>
    </row>
    <row r="34" spans="1:3" ht="17.25" customHeight="1">
      <c r="A34" s="40">
        <v>3</v>
      </c>
      <c r="B34" s="38" t="s">
        <v>1</v>
      </c>
      <c r="C34" s="37"/>
    </row>
    <row r="35" spans="1:3" ht="17.25" customHeight="1">
      <c r="A35" s="40"/>
      <c r="B35" s="41"/>
      <c r="C35" s="37"/>
    </row>
    <row r="36" spans="1:3" ht="17.25" customHeight="1">
      <c r="A36" s="40"/>
      <c r="B36" s="41"/>
      <c r="C36" s="37"/>
    </row>
    <row r="37" spans="1:3" ht="17.25" customHeight="1">
      <c r="A37" s="40"/>
      <c r="B37" s="41"/>
      <c r="C37" s="37"/>
    </row>
    <row r="38" spans="1:3" ht="17.25" customHeight="1">
      <c r="A38" s="40"/>
      <c r="B38" s="41"/>
      <c r="C38" s="37"/>
    </row>
    <row r="39" spans="1:3" ht="17.25" customHeight="1">
      <c r="A39" s="40"/>
      <c r="B39" s="41"/>
      <c r="C39" s="37"/>
    </row>
    <row r="40" spans="1:3" ht="17.25" customHeight="1">
      <c r="A40" s="40"/>
      <c r="B40" s="41"/>
      <c r="C40" s="37"/>
    </row>
    <row r="41" spans="1:3" ht="17.25" customHeight="1">
      <c r="A41" s="40"/>
      <c r="B41" s="41"/>
      <c r="C41" s="37"/>
    </row>
    <row r="42" spans="1:3" ht="17.25" customHeight="1">
      <c r="A42" s="40"/>
      <c r="B42" s="39"/>
      <c r="C42" s="37"/>
    </row>
    <row r="43" spans="1:3" ht="12.75">
      <c r="A43" s="27"/>
      <c r="B43" s="35"/>
      <c r="C43" s="35"/>
    </row>
    <row r="44" spans="1:3" ht="17.25" customHeight="1">
      <c r="A44" s="40">
        <v>4</v>
      </c>
      <c r="B44" s="38" t="s">
        <v>2</v>
      </c>
      <c r="C44" s="37"/>
    </row>
    <row r="45" spans="1:3" ht="17.25" customHeight="1">
      <c r="A45" s="40"/>
      <c r="B45" s="41"/>
      <c r="C45" s="37"/>
    </row>
    <row r="46" spans="1:3" ht="17.25" customHeight="1">
      <c r="A46" s="40"/>
      <c r="B46" s="41"/>
      <c r="C46" s="37"/>
    </row>
    <row r="47" spans="1:3" ht="17.25" customHeight="1">
      <c r="A47" s="40"/>
      <c r="B47" s="41"/>
      <c r="C47" s="37"/>
    </row>
    <row r="48" spans="1:3" ht="17.25" customHeight="1">
      <c r="A48" s="40"/>
      <c r="B48" s="41"/>
      <c r="C48" s="37"/>
    </row>
    <row r="49" spans="1:3" ht="17.25" customHeight="1">
      <c r="A49" s="40"/>
      <c r="B49" s="41"/>
      <c r="C49" s="37"/>
    </row>
    <row r="50" spans="1:3" ht="17.25" customHeight="1">
      <c r="A50" s="40"/>
      <c r="B50" s="39"/>
      <c r="C50" s="37"/>
    </row>
    <row r="51" spans="1:3" ht="12.75">
      <c r="A51" s="27"/>
      <c r="B51" s="35"/>
      <c r="C51" s="35"/>
    </row>
    <row r="52" spans="1:3" ht="17.25" customHeight="1">
      <c r="A52" s="40">
        <v>5</v>
      </c>
      <c r="B52" s="38" t="s">
        <v>8</v>
      </c>
      <c r="C52" s="37"/>
    </row>
    <row r="53" spans="1:3" ht="17.25" customHeight="1">
      <c r="A53" s="40"/>
      <c r="B53" s="39"/>
      <c r="C53" s="37"/>
    </row>
    <row r="54" spans="1:3" ht="12.75">
      <c r="A54" s="27"/>
      <c r="B54" s="35"/>
      <c r="C54" s="35"/>
    </row>
    <row r="55" spans="1:3" ht="17.25" customHeight="1">
      <c r="A55" s="40">
        <v>6</v>
      </c>
      <c r="B55" s="38" t="s">
        <v>3</v>
      </c>
      <c r="C55" s="37"/>
    </row>
    <row r="56" spans="1:3" ht="17.25" customHeight="1">
      <c r="A56" s="40"/>
      <c r="B56" s="39"/>
      <c r="C56" s="37"/>
    </row>
    <row r="57" spans="1:3" ht="12.75">
      <c r="A57" s="27"/>
      <c r="B57" s="35"/>
      <c r="C57" s="35"/>
    </row>
    <row r="58" spans="1:3" ht="17.25" customHeight="1">
      <c r="A58" s="40">
        <v>7</v>
      </c>
      <c r="B58" s="38" t="s">
        <v>9</v>
      </c>
      <c r="C58" s="37"/>
    </row>
    <row r="59" spans="1:3" ht="17.25" customHeight="1">
      <c r="A59" s="40"/>
      <c r="B59" s="39"/>
      <c r="C59" s="37"/>
    </row>
    <row r="60" spans="1:3" ht="12.75">
      <c r="A60" s="27"/>
      <c r="B60" s="35"/>
      <c r="C60" s="35"/>
    </row>
    <row r="61" spans="1:3" ht="17.25" customHeight="1">
      <c r="A61" s="40">
        <v>8</v>
      </c>
      <c r="B61" s="38" t="s">
        <v>4</v>
      </c>
      <c r="C61" s="37"/>
    </row>
    <row r="62" spans="1:3" ht="17.25" customHeight="1">
      <c r="A62" s="40"/>
      <c r="B62" s="39"/>
      <c r="C62" s="37"/>
    </row>
    <row r="63" spans="1:3" ht="12.75">
      <c r="A63" s="27"/>
      <c r="B63" s="35"/>
      <c r="C63" s="35"/>
    </row>
    <row r="64" spans="1:3" ht="17.25" customHeight="1">
      <c r="A64" s="40">
        <v>9</v>
      </c>
      <c r="B64" s="38" t="s">
        <v>5</v>
      </c>
      <c r="C64" s="37"/>
    </row>
    <row r="65" spans="1:3" ht="17.25" customHeight="1">
      <c r="A65" s="40"/>
      <c r="B65" s="39"/>
      <c r="C65" s="37"/>
    </row>
    <row r="66" spans="1:3" ht="12.75">
      <c r="A66" s="27"/>
      <c r="B66" s="35"/>
      <c r="C66" s="35"/>
    </row>
    <row r="67" spans="1:3" ht="17.25" customHeight="1">
      <c r="A67" s="40">
        <v>10</v>
      </c>
      <c r="B67" s="38" t="s">
        <v>6</v>
      </c>
      <c r="C67" s="37"/>
    </row>
    <row r="68" spans="1:3" ht="17.25" customHeight="1">
      <c r="A68" s="40"/>
      <c r="B68" s="39"/>
      <c r="C68" s="37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</sheetData>
  <sheetProtection password="DC3C" sheet="1" objects="1" scenarios="1"/>
  <mergeCells count="20">
    <mergeCell ref="A19:A23"/>
    <mergeCell ref="B19:B23"/>
    <mergeCell ref="A52:A53"/>
    <mergeCell ref="A44:A50"/>
    <mergeCell ref="A34:A42"/>
    <mergeCell ref="B25:B32"/>
    <mergeCell ref="A25:A32"/>
    <mergeCell ref="B34:B42"/>
    <mergeCell ref="B44:B50"/>
    <mergeCell ref="B52:B53"/>
    <mergeCell ref="B67:B68"/>
    <mergeCell ref="B55:B56"/>
    <mergeCell ref="B58:B59"/>
    <mergeCell ref="A55:A56"/>
    <mergeCell ref="A67:A68"/>
    <mergeCell ref="A64:A65"/>
    <mergeCell ref="A61:A62"/>
    <mergeCell ref="A58:A59"/>
    <mergeCell ref="B61:B62"/>
    <mergeCell ref="B64:B65"/>
  </mergeCells>
  <printOptions/>
  <pageMargins left="0.75" right="0.75" top="1" bottom="1" header="0.5" footer="0.5"/>
  <pageSetup fitToHeight="1" fitToWidth="1" horizontalDpi="600" verticalDpi="600" orientation="portrait" scale="61" r:id="rId2"/>
  <colBreaks count="1" manualBreakCount="1">
    <brk id="3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ud">
    <tabColor indexed="52"/>
  </sheetPr>
  <dimension ref="A1:D28"/>
  <sheetViews>
    <sheetView workbookViewId="0" topLeftCell="A1">
      <selection activeCell="A26" sqref="A26"/>
    </sheetView>
  </sheetViews>
  <sheetFormatPr defaultColWidth="9.140625" defaultRowHeight="12.75"/>
  <cols>
    <col min="1" max="1" width="49.421875" style="0" bestFit="1" customWidth="1"/>
    <col min="2" max="2" width="33.28125" style="0" bestFit="1" customWidth="1"/>
  </cols>
  <sheetData>
    <row r="1" spans="1:4" ht="15">
      <c r="A1" s="4" t="s">
        <v>20</v>
      </c>
      <c r="B1" s="7"/>
      <c r="C1" s="5"/>
      <c r="D1" s="5"/>
    </row>
    <row r="2" spans="1:4" ht="15">
      <c r="A2" s="3" t="s">
        <v>12</v>
      </c>
      <c r="B2" s="8" t="s">
        <v>77</v>
      </c>
      <c r="C2" s="5"/>
      <c r="D2" s="5"/>
    </row>
    <row r="3" spans="1:4" ht="15">
      <c r="A3" s="3" t="s">
        <v>13</v>
      </c>
      <c r="B3" s="7"/>
      <c r="C3" s="5"/>
      <c r="D3" s="5"/>
    </row>
    <row r="4" spans="1:4" ht="15">
      <c r="A4" s="6" t="s">
        <v>85</v>
      </c>
      <c r="B4" s="23" t="s">
        <v>78</v>
      </c>
      <c r="C4" s="5"/>
      <c r="D4" s="5"/>
    </row>
    <row r="5" spans="1:4" ht="15">
      <c r="A5" s="6"/>
      <c r="B5" s="23" t="s">
        <v>86</v>
      </c>
      <c r="C5" s="5"/>
      <c r="D5" s="5"/>
    </row>
    <row r="6" spans="1:4" ht="15">
      <c r="A6" s="6"/>
      <c r="B6" s="23" t="s">
        <v>79</v>
      </c>
      <c r="C6" s="5"/>
      <c r="D6" s="5"/>
    </row>
    <row r="7" spans="1:4" ht="15">
      <c r="A7" s="6"/>
      <c r="B7" s="23" t="s">
        <v>80</v>
      </c>
      <c r="C7" s="5"/>
      <c r="D7" s="5"/>
    </row>
    <row r="8" spans="1:4" ht="15">
      <c r="A8" s="6"/>
      <c r="B8" s="23" t="s">
        <v>81</v>
      </c>
      <c r="C8" s="5"/>
      <c r="D8" s="5"/>
    </row>
    <row r="9" spans="1:4" ht="15">
      <c r="A9" s="6"/>
      <c r="B9" s="23" t="s">
        <v>82</v>
      </c>
      <c r="C9" s="5"/>
      <c r="D9" s="5"/>
    </row>
    <row r="10" spans="1:4" ht="15">
      <c r="A10" s="6"/>
      <c r="B10" s="23" t="s">
        <v>83</v>
      </c>
      <c r="C10" s="5"/>
      <c r="D10" s="5"/>
    </row>
    <row r="11" spans="1:4" ht="15">
      <c r="A11" s="6"/>
      <c r="B11" s="23" t="s">
        <v>84</v>
      </c>
      <c r="C11" s="5"/>
      <c r="D11" s="5"/>
    </row>
    <row r="12" spans="1:4" ht="15">
      <c r="A12" s="6" t="s">
        <v>14</v>
      </c>
      <c r="B12" s="8" t="s">
        <v>94</v>
      </c>
      <c r="C12" s="5"/>
      <c r="D12" s="5"/>
    </row>
    <row r="13" spans="1:4" ht="15">
      <c r="A13" s="6" t="s">
        <v>15</v>
      </c>
      <c r="B13" s="8" t="s">
        <v>76</v>
      </c>
      <c r="C13" s="5"/>
      <c r="D13" s="5"/>
    </row>
    <row r="14" spans="1:4" ht="15">
      <c r="A14" s="6" t="s">
        <v>16</v>
      </c>
      <c r="B14" s="8" t="s">
        <v>77</v>
      </c>
      <c r="C14" s="5"/>
      <c r="D14" s="5"/>
    </row>
    <row r="15" spans="1:4" ht="15">
      <c r="A15" s="5"/>
      <c r="B15" s="7"/>
      <c r="C15" s="5"/>
      <c r="D15" s="5"/>
    </row>
    <row r="16" spans="1:4" ht="15">
      <c r="A16" s="4" t="s">
        <v>21</v>
      </c>
      <c r="B16" s="7"/>
      <c r="C16" s="5"/>
      <c r="D16" s="5"/>
    </row>
    <row r="17" spans="1:4" ht="15">
      <c r="A17" s="5" t="s">
        <v>22</v>
      </c>
      <c r="B17" s="8" t="s">
        <v>17</v>
      </c>
      <c r="C17" s="5"/>
      <c r="D17" s="5"/>
    </row>
    <row r="18" spans="1:4" ht="15">
      <c r="A18" s="5" t="s">
        <v>23</v>
      </c>
      <c r="B18" s="8" t="s">
        <v>24</v>
      </c>
      <c r="C18" s="5"/>
      <c r="D18" s="5"/>
    </row>
    <row r="19" spans="1:4" ht="15">
      <c r="A19" s="5" t="s">
        <v>25</v>
      </c>
      <c r="B19" s="8" t="s">
        <v>26</v>
      </c>
      <c r="C19" s="5"/>
      <c r="D19" s="5"/>
    </row>
    <row r="20" spans="1:4" ht="15">
      <c r="A20" s="5" t="s">
        <v>27</v>
      </c>
      <c r="B20" s="8" t="s">
        <v>28</v>
      </c>
      <c r="C20" s="5"/>
      <c r="D20" s="5"/>
    </row>
    <row r="21" spans="1:4" ht="15">
      <c r="A21" s="5" t="s">
        <v>29</v>
      </c>
      <c r="B21" s="8" t="s">
        <v>30</v>
      </c>
      <c r="C21" s="5"/>
      <c r="D21" s="5"/>
    </row>
    <row r="22" spans="1:4" ht="15">
      <c r="A22" s="5"/>
      <c r="B22" s="7"/>
      <c r="C22" s="5"/>
      <c r="D22" s="5"/>
    </row>
    <row r="23" spans="1:4" ht="15">
      <c r="A23" s="4" t="s">
        <v>31</v>
      </c>
      <c r="B23" s="7"/>
      <c r="C23" s="5"/>
      <c r="D23" s="5"/>
    </row>
    <row r="24" spans="1:4" ht="15">
      <c r="A24" s="5" t="s">
        <v>32</v>
      </c>
      <c r="B24" s="8" t="s">
        <v>33</v>
      </c>
      <c r="C24" s="5"/>
      <c r="D24" s="5"/>
    </row>
    <row r="25" spans="1:4" ht="15">
      <c r="A25" s="5" t="s">
        <v>34</v>
      </c>
      <c r="B25" s="8" t="s">
        <v>35</v>
      </c>
      <c r="C25" s="5"/>
      <c r="D25" s="5"/>
    </row>
    <row r="26" spans="1:4" ht="15">
      <c r="A26" s="5" t="s">
        <v>36</v>
      </c>
      <c r="B26" s="8" t="s">
        <v>37</v>
      </c>
      <c r="C26" s="5"/>
      <c r="D26" s="5"/>
    </row>
    <row r="27" spans="1:4" ht="15">
      <c r="A27" s="5" t="s">
        <v>38</v>
      </c>
      <c r="B27" s="8" t="s">
        <v>39</v>
      </c>
      <c r="C27" s="5"/>
      <c r="D27" s="5"/>
    </row>
    <row r="28" spans="1:4" ht="15">
      <c r="A28" s="5" t="s">
        <v>40</v>
      </c>
      <c r="B28" s="8" t="s">
        <v>41</v>
      </c>
      <c r="C28" s="5"/>
      <c r="D28" s="5"/>
    </row>
  </sheetData>
  <sheetProtection password="DC3C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db">
    <tabColor indexed="57"/>
  </sheetPr>
  <dimension ref="A1:W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" sqref="F2"/>
    </sheetView>
  </sheetViews>
  <sheetFormatPr defaultColWidth="9.140625" defaultRowHeight="12.75"/>
  <cols>
    <col min="1" max="1" width="10.00390625" style="15" bestFit="1" customWidth="1"/>
    <col min="2" max="2" width="12.00390625" style="15" bestFit="1" customWidth="1"/>
    <col min="3" max="3" width="10.8515625" style="15" bestFit="1" customWidth="1"/>
    <col min="4" max="4" width="9.7109375" style="15" bestFit="1" customWidth="1"/>
    <col min="5" max="5" width="9.140625" style="15" customWidth="1"/>
    <col min="6" max="6" width="27.57421875" style="15" bestFit="1" customWidth="1"/>
    <col min="7" max="7" width="9.140625" style="16" customWidth="1"/>
    <col min="8" max="8" width="13.421875" style="15" bestFit="1" customWidth="1"/>
    <col min="9" max="13" width="11.140625" style="15" bestFit="1" customWidth="1"/>
    <col min="14" max="16384" width="9.140625" style="15" customWidth="1"/>
  </cols>
  <sheetData>
    <row r="1" spans="1:23" s="18" customFormat="1" ht="12.75">
      <c r="A1" s="18" t="s">
        <v>56</v>
      </c>
      <c r="B1" s="18" t="str">
        <f>User_definitions!A2</f>
        <v>Organization:</v>
      </c>
      <c r="C1" s="18" t="str">
        <f>User_definitions!A4</f>
        <v>Region:</v>
      </c>
      <c r="D1" s="18" t="str">
        <f>User_definitions!A12</f>
        <v>District:</v>
      </c>
      <c r="E1" s="18" t="str">
        <f>User_definitions!A13</f>
        <v>Community:</v>
      </c>
      <c r="F1" s="18" t="str">
        <f>User_definitions!A14</f>
        <v>Org. ID of service delivery point:</v>
      </c>
      <c r="G1" s="19" t="str">
        <f>Data_entry!B10</f>
        <v>Date:</v>
      </c>
      <c r="H1" s="18" t="str">
        <f>Data_entry!B11</f>
        <v>Type of service:</v>
      </c>
      <c r="I1" s="18" t="str">
        <f>User_definitions!B17</f>
        <v>label_field_1</v>
      </c>
      <c r="J1" s="18" t="str">
        <f>User_definitions!B18</f>
        <v>label_field_2</v>
      </c>
      <c r="K1" s="18" t="str">
        <f>User_definitions!B19</f>
        <v>label_field_3</v>
      </c>
      <c r="L1" s="18" t="str">
        <f>User_definitions!B20</f>
        <v>label_field_4</v>
      </c>
      <c r="M1" s="18" t="str">
        <f>User_definitions!B21</f>
        <v>label_field_5</v>
      </c>
      <c r="N1" s="18" t="s">
        <v>46</v>
      </c>
      <c r="O1" s="18" t="s">
        <v>47</v>
      </c>
      <c r="P1" s="18" t="s">
        <v>48</v>
      </c>
      <c r="Q1" s="18" t="s">
        <v>49</v>
      </c>
      <c r="R1" s="18" t="s">
        <v>50</v>
      </c>
      <c r="S1" s="18" t="s">
        <v>51</v>
      </c>
      <c r="T1" s="18" t="s">
        <v>52</v>
      </c>
      <c r="U1" s="18" t="s">
        <v>53</v>
      </c>
      <c r="V1" s="18" t="s">
        <v>54</v>
      </c>
      <c r="W1" s="18" t="s">
        <v>55</v>
      </c>
    </row>
    <row r="2" spans="1:23" s="18" customFormat="1" ht="12.75">
      <c r="A2" s="20">
        <f>Data_entry!C1</f>
        <v>0</v>
      </c>
      <c r="B2" s="20" t="str">
        <f>Data_entry!C3</f>
        <v>default_orgid</v>
      </c>
      <c r="C2" s="20">
        <v>1</v>
      </c>
      <c r="D2" s="20" t="str">
        <f>Data_entry!C6</f>
        <v>default_distr</v>
      </c>
      <c r="E2" s="20" t="str">
        <f>Data_entry!C7</f>
        <v>default_comm</v>
      </c>
      <c r="F2" s="20" t="str">
        <f>Data_entry!C8</f>
        <v>default_orgid</v>
      </c>
      <c r="G2" s="21">
        <f>Data_entry!C10</f>
        <v>39896</v>
      </c>
      <c r="H2" s="20">
        <f>Data_entry!C11</f>
        <v>0</v>
      </c>
      <c r="I2" s="20" t="str">
        <f>Data_entry!C12</f>
        <v>default_field_1</v>
      </c>
      <c r="J2" s="20" t="str">
        <f>Data_entry!C13</f>
        <v>default_field_2</v>
      </c>
      <c r="K2" s="20" t="str">
        <f>Data_entry!C14</f>
        <v>default_field_3</v>
      </c>
      <c r="L2" s="20" t="str">
        <f>Data_entry!C15</f>
        <v>default_field_4</v>
      </c>
      <c r="M2" s="20" t="str">
        <f>Data_entry!C16</f>
        <v>default_field_5</v>
      </c>
      <c r="N2" s="20"/>
      <c r="O2" s="20"/>
      <c r="P2" s="20"/>
      <c r="Q2" s="20"/>
      <c r="R2" s="20"/>
      <c r="S2" s="20"/>
      <c r="T2" s="20"/>
      <c r="U2" s="20"/>
      <c r="V2" s="20"/>
      <c r="W2" s="20"/>
    </row>
  </sheetData>
  <sheetProtection password="DC3C" sheet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indic"/>
  <dimension ref="A1:Y955"/>
  <sheetViews>
    <sheetView workbookViewId="0" topLeftCell="A1">
      <pane xSplit="1" ySplit="1" topLeftCell="M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0" sqref="A10:IV10"/>
    </sheetView>
  </sheetViews>
  <sheetFormatPr defaultColWidth="9.140625" defaultRowHeight="12.75"/>
  <cols>
    <col min="1" max="18" width="9.140625" style="15" customWidth="1"/>
    <col min="19" max="19" width="18.7109375" style="15" bestFit="1" customWidth="1"/>
    <col min="20" max="16384" width="9.140625" style="15" customWidth="1"/>
  </cols>
  <sheetData>
    <row r="1" spans="1:25" s="18" customFormat="1" ht="12.75">
      <c r="A1" s="18" t="s">
        <v>56</v>
      </c>
      <c r="B1" s="18" t="s">
        <v>58</v>
      </c>
      <c r="C1" s="18" t="s">
        <v>59</v>
      </c>
      <c r="D1" s="18" t="s">
        <v>72</v>
      </c>
      <c r="E1" s="18" t="s">
        <v>73</v>
      </c>
      <c r="F1" s="18" t="s">
        <v>74</v>
      </c>
      <c r="G1" s="18" t="s">
        <v>60</v>
      </c>
      <c r="H1" s="18" t="s">
        <v>61</v>
      </c>
      <c r="I1" s="18" t="s">
        <v>62</v>
      </c>
      <c r="J1" s="18" t="s">
        <v>63</v>
      </c>
      <c r="K1" s="18" t="s">
        <v>64</v>
      </c>
      <c r="L1" s="18" t="s">
        <v>65</v>
      </c>
      <c r="M1" s="18" t="s">
        <v>66</v>
      </c>
      <c r="N1" s="18" t="s">
        <v>67</v>
      </c>
      <c r="O1" s="18" t="s">
        <v>68</v>
      </c>
      <c r="P1" s="18" t="s">
        <v>69</v>
      </c>
      <c r="Q1" s="18" t="s">
        <v>70</v>
      </c>
      <c r="R1" s="18" t="s">
        <v>71</v>
      </c>
      <c r="S1" s="18" t="s">
        <v>87</v>
      </c>
      <c r="T1" s="18" t="s">
        <v>88</v>
      </c>
      <c r="U1" s="18" t="s">
        <v>89</v>
      </c>
      <c r="V1" s="18" t="s">
        <v>90</v>
      </c>
      <c r="W1" s="18" t="s">
        <v>91</v>
      </c>
      <c r="X1" s="18" t="s">
        <v>92</v>
      </c>
      <c r="Y1" s="18" t="s">
        <v>93</v>
      </c>
    </row>
    <row r="2" spans="1:25" s="14" customFormat="1" ht="12.75">
      <c r="A2" s="14">
        <f>Database!A2</f>
        <v>0</v>
      </c>
      <c r="B2" s="14">
        <f>IF(Database!N2=1,1,0)+IF(Database!N2=2,1,0)</f>
        <v>0</v>
      </c>
      <c r="C2" s="14">
        <f>IF(Database!N2=3,1,0)+IF(Database!N2=5,1,0)</f>
        <v>0</v>
      </c>
      <c r="D2" s="14">
        <f>IF(Database!O2=1,1,0)</f>
        <v>0</v>
      </c>
      <c r="E2" s="14">
        <f>IF(Database!O2=3,1,0)</f>
        <v>0</v>
      </c>
      <c r="F2" s="14">
        <f>IF(Database!O2=4,1,0)+IF(Database!O2=5,1,0)</f>
        <v>0</v>
      </c>
      <c r="G2" s="14">
        <f>IF(Database!P2=1,1,0)+IF(Database!P2=2,1,0)</f>
        <v>0</v>
      </c>
      <c r="H2" s="14">
        <f>IF(Database!P2=4,1,0)</f>
        <v>0</v>
      </c>
      <c r="I2" s="14">
        <f>IF(Database!P2=5,1,0)+IF(Database!P2=6,1,0)+IF(Database!P2=7,1,0)</f>
        <v>0</v>
      </c>
      <c r="J2" s="14">
        <f>IF(Database!W2=1,1,0)</f>
        <v>0</v>
      </c>
      <c r="K2" s="14">
        <f>IF(Database!S2=1,1,0)</f>
        <v>0</v>
      </c>
      <c r="L2" s="14">
        <f>IF(Database!T2=1,1,0)</f>
        <v>0</v>
      </c>
      <c r="M2" s="14">
        <f>IF(Database!U2=1,1,0)</f>
        <v>0</v>
      </c>
      <c r="N2" s="14">
        <f>IF(Database!V2=1,1,0)</f>
        <v>0</v>
      </c>
      <c r="O2" s="14">
        <f>IF(Database!Q2=1,1,0)</f>
        <v>0</v>
      </c>
      <c r="P2" s="14">
        <f>IF(Database!Q2=2,1,0)</f>
        <v>0</v>
      </c>
      <c r="Q2" s="14">
        <f>IF(Database!Q2=4,1,0)+IF(Database!Q2=5,1,0)+IF(Database!Q2=6,1,0)+IF(Database!Q2=7,1,0)</f>
        <v>0</v>
      </c>
      <c r="R2" s="14">
        <f>IF(Database!R2=1,1,0)</f>
        <v>0</v>
      </c>
      <c r="S2" s="14">
        <f>ExpDoll1</f>
        <v>12.71813</v>
      </c>
      <c r="T2" s="14">
        <f>ExpDoll2</f>
        <v>12.6157</v>
      </c>
      <c r="U2" s="14">
        <f>Doll2</f>
        <v>0</v>
      </c>
      <c r="V2" s="14">
        <f>Exp2Doll</f>
        <v>13.35211</v>
      </c>
      <c r="W2" s="14">
        <f>_2Doll</f>
        <v>0</v>
      </c>
      <c r="X2" s="14">
        <f>NatExp</f>
        <v>13.05473</v>
      </c>
      <c r="Y2" s="14">
        <f>Nat</f>
        <v>0</v>
      </c>
    </row>
    <row r="3" spans="2:18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2:18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2:18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2:18" ht="12.7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2:18" ht="12.7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2:18" ht="12.7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2:18" ht="12.7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2:18" ht="12.7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2:18" ht="12.7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2:18" ht="12.7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2:18" ht="12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2:18" ht="12.7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2:18" ht="12.7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12.7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2:18" ht="12.7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2:18" ht="12.7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2:18" ht="12.7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2:18" ht="12.7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2:18" ht="12.7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2:18" ht="12.7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2:18" ht="12.7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2:18" ht="12.7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2:18" ht="12.7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2:18" ht="12.7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2:18" ht="12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2:18" ht="12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2:18" ht="12.7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2:18" ht="12.7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2:18" ht="12.7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2:18" ht="12.7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2:18" ht="12.7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2:18" ht="12.7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2:18" ht="12.7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2:18" ht="12.7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2:18" ht="12.7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2:18" ht="12.7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2:18" ht="12.7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2:18" ht="12.7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2:18" ht="12.7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2:18" ht="12.7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2:18" ht="12.7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2:18" ht="12.7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2:18" ht="12.7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2:18" ht="12.7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2:18" ht="12.7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2:18" ht="12.7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2:18" ht="12.7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2:18" ht="12.7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2:18" ht="12.7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2:18" ht="12.7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2:18" ht="12.7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2:18" ht="12.7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2:18" ht="12.7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2:18" ht="12.7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2:18" ht="12.7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2:18" ht="12.7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2:18" ht="12.7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2:18" ht="12.7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2:18" ht="12.7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2:18" ht="12.7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2:18" ht="12.7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2:18" ht="12.7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2:18" ht="12.7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2:18" ht="12.7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2:18" ht="12.7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2:18" ht="12.7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2:18" ht="12.7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2:18" ht="12.7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2:18" ht="12.7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2:18" ht="12.7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2:18" ht="12.7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2:18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2:18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2:18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2:18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2:18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2:18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2:18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2:18" ht="12.7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2:18" ht="12.7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2:18" ht="12.7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2:18" ht="12.7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2:18" ht="12.7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2:18" ht="12.7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2:18" ht="12.7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2:18" ht="12.7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2:18" ht="12.7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pans="2:18" ht="12.7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2:18" ht="12.7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2:18" ht="12.7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2:18" ht="12.7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2:18" ht="12.75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</row>
    <row r="95" spans="2:18" ht="12.7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2:18" ht="12.7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2:18" ht="12.7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2:18" ht="12.7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2:18" ht="12.75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2:18" ht="12.75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2:18" ht="12.75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2:18" ht="12.7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2:18" ht="12.75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2:18" ht="12.75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2:18" ht="12.75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2:18" ht="12.75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2:18" ht="12.7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2:18" ht="12.75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</row>
    <row r="109" spans="2:18" ht="12.75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</row>
    <row r="110" spans="2:18" ht="12.75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</row>
    <row r="111" spans="2:18" ht="12.75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</row>
    <row r="112" spans="2:18" ht="12.75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</row>
    <row r="113" spans="2:18" ht="12.75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</row>
    <row r="114" spans="2:18" ht="12.75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</row>
    <row r="115" spans="2:18" ht="12.75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</row>
    <row r="116" spans="2:18" ht="12.75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</row>
    <row r="117" spans="2:18" ht="12.75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</row>
    <row r="118" spans="2:18" ht="12.75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</row>
    <row r="119" spans="2:18" ht="12.7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</row>
    <row r="120" spans="2:18" ht="12.7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</row>
    <row r="121" spans="2:18" ht="12.75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</row>
    <row r="122" spans="2:18" ht="12.75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</row>
    <row r="123" spans="2:18" ht="12.75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</row>
    <row r="124" spans="2:18" ht="12.75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</row>
    <row r="125" spans="2:18" ht="12.75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</row>
    <row r="126" spans="2:18" ht="12.75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</row>
    <row r="127" spans="2:18" ht="12.7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</row>
    <row r="128" spans="2:18" ht="12.7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</row>
    <row r="129" spans="2:18" ht="12.75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</row>
    <row r="130" spans="2:18" ht="12.75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</row>
    <row r="131" spans="2:18" ht="12.7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</row>
    <row r="132" spans="2:18" ht="12.75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</row>
    <row r="133" spans="2:18" ht="12.7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</row>
    <row r="134" spans="2:18" ht="12.7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</row>
    <row r="135" spans="2:18" ht="12.75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</row>
    <row r="136" spans="2:18" ht="12.7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</row>
    <row r="137" spans="2:18" ht="12.7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</row>
    <row r="138" spans="2:18" ht="12.7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</row>
    <row r="139" spans="2:18" ht="12.75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</row>
    <row r="140" spans="2:18" ht="12.75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</row>
    <row r="141" spans="2:18" ht="12.7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</row>
    <row r="142" spans="2:18" ht="12.75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</row>
    <row r="143" spans="2:18" ht="12.7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</row>
    <row r="144" spans="2:18" ht="12.75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</row>
    <row r="145" spans="2:18" ht="12.75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</row>
    <row r="146" spans="2:18" ht="12.75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</row>
    <row r="147" spans="2:18" ht="12.75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</row>
    <row r="148" spans="2:18" ht="12.75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</row>
    <row r="149" spans="2:18" ht="12.75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</row>
    <row r="150" spans="2:18" ht="12.75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</row>
    <row r="151" spans="2:18" ht="12.75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</row>
    <row r="152" spans="2:18" ht="12.75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</row>
    <row r="153" spans="2:18" ht="12.75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</row>
    <row r="154" spans="2:18" ht="12.75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</row>
    <row r="155" spans="2:18" ht="12.75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</row>
    <row r="156" spans="2:18" ht="12.75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</row>
    <row r="157" spans="2:18" ht="12.75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</row>
    <row r="158" spans="2:18" ht="12.75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</row>
    <row r="159" spans="2:18" ht="12.75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</row>
    <row r="160" spans="2:18" ht="12.75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</row>
    <row r="161" spans="2:18" ht="12.75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</row>
    <row r="162" spans="2:18" ht="12.75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</row>
    <row r="163" spans="2:18" ht="12.75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</row>
    <row r="164" spans="2:18" ht="12.75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</row>
    <row r="165" spans="2:18" ht="12.75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</row>
    <row r="166" spans="2:18" ht="12.75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</row>
    <row r="167" spans="2:18" ht="12.75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</row>
    <row r="168" spans="2:18" ht="12.75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</row>
    <row r="169" spans="2:18" ht="12.75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</row>
    <row r="170" spans="2:18" ht="12.75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</row>
    <row r="171" spans="2:18" ht="12.75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</row>
    <row r="172" spans="2:18" ht="12.75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</row>
    <row r="173" spans="2:18" ht="12.75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</row>
    <row r="174" spans="2:18" ht="12.75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</row>
    <row r="175" spans="2:18" ht="12.75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</row>
    <row r="176" spans="2:18" ht="12.75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</row>
    <row r="177" spans="2:18" ht="12.75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</row>
    <row r="178" spans="2:18" ht="12.75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</row>
    <row r="179" spans="2:18" ht="12.75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</row>
    <row r="180" spans="2:18" ht="12.75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</row>
    <row r="181" spans="2:18" ht="12.75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</row>
    <row r="182" spans="2:18" ht="12.75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</row>
    <row r="183" spans="2:18" ht="12.75"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</row>
    <row r="184" spans="2:18" ht="12.75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</row>
    <row r="185" spans="2:18" ht="12.75"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</row>
    <row r="186" spans="2:18" ht="12.75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</row>
    <row r="187" spans="2:18" ht="12.75"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</row>
    <row r="188" spans="2:18" ht="12.75"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</row>
    <row r="189" spans="2:18" ht="12.75"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</row>
    <row r="190" spans="2:18" ht="12.75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</row>
    <row r="191" spans="2:18" ht="12.75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</row>
    <row r="192" spans="2:18" ht="12.75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</row>
    <row r="193" spans="2:18" ht="12.75"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</row>
    <row r="194" spans="2:18" ht="12.75"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</row>
    <row r="195" spans="2:18" ht="12.75"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</row>
    <row r="196" spans="2:18" ht="12.75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</row>
    <row r="197" spans="2:18" ht="12.75"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</row>
    <row r="198" spans="2:18" ht="12.75"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</row>
    <row r="199" spans="2:18" ht="12.75"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</row>
    <row r="200" spans="2:18" ht="12.75"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</row>
    <row r="201" spans="2:18" ht="12.75"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</row>
    <row r="202" spans="2:18" ht="12.75"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</row>
    <row r="203" spans="2:18" ht="12.75"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</row>
    <row r="204" spans="2:18" ht="12.75"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</row>
    <row r="205" spans="2:18" ht="12.75"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</row>
    <row r="206" spans="2:18" ht="12.75"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</row>
    <row r="207" spans="2:18" ht="12.75"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</row>
    <row r="208" spans="2:18" ht="12.75"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</row>
    <row r="209" spans="2:18" ht="12.75"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</row>
    <row r="210" spans="2:18" ht="12.75"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</row>
    <row r="211" spans="2:18" ht="12.75"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</row>
    <row r="212" spans="2:18" ht="12.75"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</row>
    <row r="213" spans="2:18" ht="12.75"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</row>
    <row r="214" spans="2:18" ht="12.75"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</row>
    <row r="215" spans="2:18" ht="12.75"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</row>
    <row r="216" spans="2:18" ht="12.75"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</row>
    <row r="217" spans="2:18" ht="12.75"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</row>
    <row r="218" spans="2:18" ht="12.75"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</row>
    <row r="219" spans="2:18" ht="12.75"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</row>
    <row r="220" spans="2:18" ht="12.75"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</row>
    <row r="221" spans="2:18" ht="12.75"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</row>
    <row r="222" spans="2:18" ht="12.75"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</row>
    <row r="223" spans="2:18" ht="12.75"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</row>
    <row r="224" spans="2:18" ht="12.75"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</row>
    <row r="225" spans="2:18" ht="12.75"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</row>
    <row r="226" spans="2:18" ht="12.75"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</row>
    <row r="227" spans="2:18" ht="12.75"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</row>
    <row r="228" spans="2:18" ht="12.75"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</row>
    <row r="229" spans="2:18" ht="12.75"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</row>
    <row r="230" spans="2:18" ht="12.75"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</row>
    <row r="231" spans="2:18" ht="12.75"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</row>
    <row r="232" spans="2:18" ht="12.75"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</row>
    <row r="233" spans="2:18" ht="12.75"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</row>
    <row r="234" spans="2:18" ht="12.75"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</row>
    <row r="235" spans="2:18" ht="12.75"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</row>
    <row r="236" spans="2:18" ht="12.75"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</row>
    <row r="237" spans="2:18" ht="12.75"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</row>
    <row r="238" spans="2:18" ht="12.75"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</row>
    <row r="239" spans="2:18" ht="12.75"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</row>
    <row r="240" spans="2:18" ht="12.75"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</row>
    <row r="241" spans="2:18" ht="12.75"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</row>
    <row r="242" spans="2:18" ht="12.75"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</row>
    <row r="243" spans="2:18" ht="12.75"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</row>
    <row r="244" spans="2:18" ht="12.75"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</row>
    <row r="245" spans="2:18" ht="12.75"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</row>
    <row r="246" spans="2:18" ht="12.75"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</row>
    <row r="247" spans="2:18" ht="12.75"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</row>
    <row r="248" spans="2:18" ht="12.75"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</row>
    <row r="249" spans="2:18" ht="12.75"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</row>
    <row r="250" spans="2:18" ht="12.75"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</row>
    <row r="251" spans="2:18" ht="12.75"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</row>
    <row r="252" spans="2:18" ht="12.75"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</row>
    <row r="253" spans="2:18" ht="12.75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</row>
    <row r="254" spans="2:18" ht="12.75"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</row>
    <row r="255" spans="2:18" ht="12.75"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</row>
    <row r="256" spans="2:18" ht="12.75"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</row>
    <row r="257" spans="2:18" ht="12.75"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</row>
    <row r="258" spans="2:18" ht="12.75"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</row>
    <row r="259" spans="2:18" ht="12.75"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</row>
    <row r="260" spans="2:18" ht="12.75"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</row>
    <row r="261" spans="2:18" ht="12.75"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</row>
    <row r="262" spans="2:18" ht="12.75"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</row>
    <row r="263" spans="2:18" ht="12.75"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</row>
    <row r="264" spans="2:18" ht="12.75"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</row>
    <row r="265" spans="2:18" ht="12.75"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</row>
    <row r="266" spans="2:18" ht="12.75"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</row>
    <row r="267" spans="2:18" ht="12.75"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</row>
    <row r="268" spans="2:18" ht="12.75"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</row>
    <row r="269" spans="2:18" ht="12.75"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</row>
    <row r="270" spans="2:18" ht="12.75"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</row>
    <row r="271" spans="2:18" ht="12.75"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</row>
    <row r="272" spans="2:18" ht="12.75"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</row>
    <row r="273" spans="2:18" ht="12.75"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</row>
    <row r="274" spans="2:18" ht="12.75"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</row>
    <row r="275" spans="2:18" ht="12.75"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</row>
    <row r="276" spans="2:18" ht="12.75"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</row>
    <row r="277" spans="2:18" ht="12.75"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</row>
    <row r="278" spans="2:18" ht="12.75"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</row>
    <row r="279" spans="2:18" ht="12.75"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</row>
    <row r="280" spans="2:18" ht="12.75"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</row>
    <row r="281" spans="2:18" ht="12.75"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</row>
    <row r="282" spans="2:18" ht="12.75"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</row>
    <row r="283" spans="2:18" ht="12.75"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</row>
    <row r="284" spans="2:18" ht="12.75"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</row>
    <row r="285" spans="2:18" ht="12.75"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</row>
    <row r="286" spans="2:18" ht="12.75"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</row>
    <row r="287" spans="2:18" ht="12.75"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</row>
    <row r="288" spans="2:18" ht="12.75"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</row>
    <row r="289" spans="2:18" ht="12.75"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</row>
    <row r="290" spans="2:18" ht="12.75"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</row>
    <row r="291" spans="2:18" ht="12.75"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</row>
    <row r="292" spans="2:18" ht="12.75"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</row>
    <row r="293" spans="2:18" ht="12.75"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</row>
    <row r="294" spans="2:18" ht="12.75"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</row>
    <row r="295" spans="2:18" ht="12.75"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</row>
    <row r="296" spans="2:18" ht="12.75"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</row>
    <row r="297" spans="2:18" ht="12.75"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</row>
    <row r="298" spans="2:18" ht="12.75"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</row>
    <row r="299" spans="2:18" ht="12.75"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</row>
    <row r="300" spans="2:18" ht="12.75"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</row>
    <row r="301" spans="2:18" ht="12.75"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</row>
    <row r="302" spans="2:18" ht="12.75"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</row>
    <row r="303" spans="2:18" ht="12.75"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</row>
    <row r="304" spans="2:18" ht="12.75"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</row>
    <row r="305" spans="2:18" ht="12.75"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</row>
    <row r="306" spans="2:18" ht="12.75"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</row>
    <row r="307" spans="2:18" ht="12.75"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</row>
    <row r="308" spans="2:18" ht="12.75"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</row>
    <row r="309" spans="2:18" ht="12.75"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</row>
    <row r="310" spans="2:18" ht="12.75"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</row>
    <row r="311" spans="2:18" ht="12.75"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</row>
    <row r="312" spans="2:18" ht="12.75"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</row>
    <row r="313" spans="2:18" ht="12.75"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</row>
    <row r="314" spans="2:18" ht="12.75"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</row>
    <row r="315" spans="2:18" ht="12.75"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</row>
    <row r="316" spans="2:18" ht="12.75"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</row>
    <row r="317" spans="2:18" ht="12.75"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</row>
    <row r="318" spans="2:18" ht="12.75"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</row>
    <row r="319" spans="2:18" ht="12.75"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</row>
    <row r="320" spans="2:18" ht="12.75"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</row>
    <row r="321" spans="2:18" ht="12.75"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</row>
    <row r="322" spans="2:18" ht="12.75"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</row>
    <row r="323" spans="2:18" ht="12.75"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</row>
    <row r="324" spans="2:18" ht="12.75"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</row>
    <row r="325" spans="2:18" ht="12.75"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</row>
    <row r="326" spans="2:18" ht="12.75"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</row>
    <row r="327" spans="2:18" ht="12.75"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</row>
    <row r="328" spans="2:18" ht="12.75"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</row>
    <row r="329" spans="2:18" ht="12.75"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</row>
    <row r="330" spans="2:18" ht="12.75"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</row>
    <row r="331" spans="2:18" ht="12.75"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</row>
    <row r="332" spans="2:18" ht="12.75"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</row>
    <row r="333" spans="2:18" ht="12.75"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</row>
    <row r="334" spans="2:18" ht="12.75"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</row>
    <row r="335" spans="2:18" ht="12.75"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</row>
    <row r="336" spans="2:18" ht="12.75"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</row>
    <row r="337" spans="2:18" ht="12.75"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</row>
    <row r="338" spans="2:18" ht="12.75"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</row>
    <row r="339" spans="2:18" ht="12.75"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</row>
    <row r="340" spans="2:18" ht="12.75"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</row>
    <row r="341" spans="2:18" ht="12.75"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</row>
    <row r="342" spans="2:18" ht="12.75"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</row>
    <row r="343" spans="2:18" ht="12.75"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</row>
    <row r="344" spans="2:18" ht="12.75"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</row>
    <row r="345" spans="2:18" ht="12.75"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</row>
    <row r="346" spans="2:18" ht="12.75"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</row>
    <row r="347" spans="2:18" ht="12.75"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</row>
    <row r="348" spans="2:18" ht="12.75"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</row>
    <row r="349" spans="2:18" ht="12.75"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</row>
    <row r="350" spans="2:18" ht="12.75"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</row>
    <row r="351" spans="2:18" ht="12.75"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</row>
    <row r="352" spans="2:18" ht="12.75"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</row>
    <row r="353" spans="2:18" ht="12.75"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</row>
    <row r="354" spans="2:18" ht="12.75"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</row>
    <row r="355" spans="2:18" ht="12.75"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</row>
    <row r="356" spans="2:18" ht="12.75"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</row>
    <row r="357" spans="2:18" ht="12.75"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</row>
    <row r="358" spans="2:18" ht="12.75"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</row>
    <row r="359" spans="2:18" ht="12.75"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</row>
    <row r="360" spans="2:18" ht="12.75"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</row>
    <row r="361" spans="2:18" ht="12.75"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</row>
    <row r="362" spans="2:18" ht="12.75"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</row>
    <row r="363" spans="2:18" ht="12.75"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</row>
    <row r="364" spans="2:18" ht="12.75"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</row>
    <row r="365" spans="2:18" ht="12.75"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</row>
    <row r="366" spans="2:18" ht="12.75"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</row>
    <row r="367" spans="2:18" ht="12.75"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</row>
    <row r="368" spans="2:18" ht="12.75"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</row>
    <row r="369" spans="2:18" ht="12.75"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</row>
    <row r="370" spans="2:18" ht="12.75"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</row>
    <row r="371" spans="2:18" ht="12.75"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</row>
    <row r="372" spans="2:18" ht="12.75"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</row>
    <row r="373" spans="2:18" ht="12.75"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</row>
    <row r="374" spans="2:18" ht="12.75"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</row>
    <row r="375" spans="2:18" ht="12.75"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</row>
    <row r="376" spans="2:18" ht="12.75"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</row>
    <row r="377" spans="2:18" ht="12.75"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</row>
    <row r="378" spans="2:18" ht="12.75"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</row>
    <row r="379" spans="2:18" ht="12.75"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</row>
    <row r="380" spans="2:18" ht="12.75"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</row>
    <row r="381" spans="2:18" ht="12.75"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</row>
    <row r="382" spans="2:18" ht="12.75"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</row>
    <row r="383" spans="2:18" ht="12.75"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</row>
    <row r="384" spans="2:18" ht="12.75"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</row>
    <row r="385" spans="2:18" ht="12.75"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</row>
    <row r="386" spans="2:18" ht="12.75"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</row>
    <row r="387" spans="2:18" ht="12.75"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</row>
    <row r="388" spans="2:18" ht="12.75"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</row>
    <row r="389" spans="2:18" ht="12.75"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</row>
    <row r="390" spans="2:18" ht="12.75"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</row>
    <row r="391" spans="2:18" ht="12.75"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</row>
    <row r="392" spans="2:18" ht="12.75"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</row>
    <row r="393" spans="2:18" ht="12.75"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</row>
    <row r="394" spans="2:18" ht="12.75"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</row>
    <row r="395" spans="2:18" ht="12.75"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</row>
    <row r="396" spans="2:18" ht="12.75"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</row>
    <row r="397" spans="2:18" ht="12.75"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</row>
    <row r="398" spans="2:18" ht="12.75"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</row>
    <row r="399" spans="2:18" ht="12.75"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</row>
    <row r="400" spans="2:18" ht="12.75"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</row>
    <row r="401" spans="2:18" ht="12.75"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</row>
    <row r="402" spans="2:18" ht="12.75"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</row>
    <row r="403" spans="2:18" ht="12.75"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</row>
    <row r="404" spans="2:18" ht="12.75"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</row>
    <row r="405" spans="2:18" ht="12.75"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</row>
    <row r="406" spans="2:18" ht="12.75"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</row>
    <row r="407" spans="2:18" ht="12.75"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</row>
    <row r="408" spans="2:18" ht="12.75"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</row>
    <row r="409" spans="2:18" ht="12.75"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</row>
    <row r="410" spans="2:18" ht="12.75"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</row>
    <row r="411" spans="2:18" ht="12.75"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</row>
    <row r="412" spans="2:18" ht="12.75"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</row>
    <row r="413" spans="2:18" ht="12.75"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</row>
    <row r="414" spans="2:18" ht="12.75"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</row>
    <row r="415" spans="2:18" ht="12.75"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</row>
    <row r="416" spans="2:18" ht="12.75"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</row>
    <row r="417" spans="2:18" ht="12.75"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</row>
    <row r="418" spans="2:18" ht="12.75"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</row>
    <row r="419" spans="2:18" ht="12.75"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</row>
    <row r="420" spans="2:18" ht="12.75"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</row>
    <row r="421" spans="2:18" ht="12.75"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</row>
    <row r="422" spans="2:18" ht="12.75"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</row>
    <row r="423" spans="2:18" ht="12.75"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</row>
    <row r="424" spans="2:18" ht="12.75"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</row>
    <row r="425" spans="2:18" ht="12.75"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</row>
    <row r="426" spans="2:18" ht="12.75"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</row>
    <row r="427" spans="2:18" ht="12.75"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</row>
    <row r="428" spans="2:18" ht="12.75"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</row>
    <row r="429" spans="2:18" ht="12.75"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</row>
    <row r="430" spans="2:18" ht="12.75"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</row>
    <row r="431" spans="2:18" ht="12.75"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</row>
    <row r="432" spans="2:18" ht="12.75"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</row>
    <row r="433" spans="2:18" ht="12.75"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</row>
    <row r="434" spans="2:18" ht="12.75"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</row>
    <row r="435" spans="2:18" ht="12.75"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</row>
    <row r="436" spans="2:18" ht="12.75"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</row>
    <row r="437" spans="2:18" ht="12.75"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</row>
    <row r="438" spans="2:18" ht="12.75"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</row>
    <row r="439" spans="2:18" ht="12.75"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</row>
    <row r="440" spans="2:18" ht="12.75"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</row>
    <row r="441" spans="2:18" ht="12.75"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</row>
    <row r="442" spans="2:18" ht="12.75"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</row>
    <row r="443" spans="2:18" ht="12.75"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</row>
    <row r="444" spans="2:18" ht="12.75"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</row>
    <row r="445" spans="2:18" ht="12.75"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</row>
    <row r="446" spans="2:18" ht="12.75"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</row>
    <row r="447" spans="2:18" ht="12.75"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</row>
    <row r="448" spans="2:18" ht="12.75"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</row>
    <row r="449" spans="2:18" ht="12.75"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</row>
    <row r="450" spans="2:18" ht="12.75"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</row>
    <row r="451" spans="2:18" ht="12.75"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</row>
    <row r="452" spans="2:18" ht="12.75"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</row>
    <row r="453" spans="2:18" ht="12.75"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</row>
    <row r="454" spans="2:18" ht="12.75"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</row>
    <row r="455" spans="2:18" ht="12.75"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</row>
    <row r="456" spans="2:18" ht="12.75"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</row>
    <row r="457" spans="2:18" ht="12.75"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</row>
    <row r="458" spans="2:18" ht="12.75"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</row>
    <row r="459" spans="2:18" ht="12.75"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</row>
    <row r="460" spans="2:18" ht="12.75"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</row>
    <row r="461" spans="2:18" ht="12.75"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</row>
    <row r="462" spans="2:18" ht="12.75"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</row>
    <row r="463" spans="2:18" ht="12.75"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</row>
    <row r="464" spans="2:18" ht="12.75"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</row>
    <row r="465" spans="2:18" ht="12.75"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</row>
    <row r="466" spans="2:18" ht="12.75"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</row>
    <row r="467" spans="2:18" ht="12.75"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</row>
    <row r="468" spans="2:18" ht="12.75"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</row>
    <row r="469" spans="2:18" ht="12.75"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</row>
    <row r="470" spans="2:18" ht="12.75"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</row>
    <row r="471" spans="2:18" ht="12.75"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</row>
    <row r="472" spans="2:18" ht="12.75"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</row>
    <row r="473" spans="2:18" ht="12.75"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</row>
    <row r="474" spans="2:18" ht="12.75"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</row>
    <row r="475" spans="2:18" ht="12.75"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</row>
    <row r="476" spans="2:18" ht="12.75"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</row>
    <row r="477" spans="2:18" ht="12.75"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</row>
    <row r="478" spans="2:18" ht="12.75"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</row>
    <row r="479" spans="2:18" ht="12.75"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</row>
    <row r="480" spans="2:18" ht="12.75"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</row>
    <row r="481" spans="2:18" ht="12.75"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</row>
    <row r="482" spans="2:18" ht="12.75"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</row>
    <row r="483" spans="2:18" ht="12.75"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</row>
    <row r="484" spans="2:18" ht="12.75"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</row>
    <row r="485" spans="2:18" ht="12.75"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</row>
    <row r="486" spans="2:18" ht="12.75"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</row>
    <row r="487" spans="2:18" ht="12.75"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</row>
    <row r="488" spans="2:18" ht="12.75"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</row>
    <row r="489" spans="2:18" ht="12.75"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</row>
    <row r="490" spans="2:18" ht="12.75"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</row>
    <row r="491" spans="2:18" ht="12.75"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</row>
    <row r="492" spans="2:18" ht="12.75"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</row>
    <row r="493" spans="2:18" ht="12.75"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</row>
    <row r="494" spans="2:18" ht="12.75"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</row>
    <row r="495" spans="2:18" ht="12.75"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</row>
    <row r="496" spans="2:18" ht="12.75"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</row>
    <row r="497" spans="2:18" ht="12.75"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</row>
    <row r="498" spans="2:18" ht="12.75"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</row>
    <row r="499" spans="2:18" ht="12.75"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</row>
    <row r="500" spans="2:18" ht="12.75"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</row>
    <row r="501" spans="2:18" ht="12.75"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</row>
    <row r="502" spans="2:18" ht="12.75"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</row>
    <row r="503" spans="2:18" ht="12.75"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</row>
    <row r="504" spans="2:18" ht="12.75"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</row>
    <row r="505" spans="2:18" ht="12.75"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</row>
    <row r="506" spans="2:18" ht="12.75"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</row>
    <row r="507" spans="2:18" ht="12.75"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</row>
    <row r="508" spans="2:18" ht="12.75"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</row>
    <row r="509" spans="2:18" ht="12.75"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</row>
    <row r="510" spans="2:18" ht="12.75"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</row>
    <row r="511" spans="2:18" ht="12.75"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</row>
    <row r="512" spans="2:18" ht="12.75"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</row>
    <row r="513" spans="2:18" ht="12.75"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</row>
    <row r="514" spans="2:18" ht="12.75"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</row>
    <row r="515" spans="2:18" ht="12.75"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</row>
    <row r="516" spans="2:18" ht="12.75"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</row>
    <row r="517" spans="2:18" ht="12.75"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</row>
    <row r="518" spans="2:18" ht="12.75"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</row>
    <row r="519" spans="2:18" ht="12.75"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</row>
    <row r="520" spans="2:18" ht="12.75"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</row>
    <row r="521" spans="2:18" ht="12.75"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</row>
    <row r="522" spans="2:18" ht="12.75"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</row>
    <row r="523" spans="2:18" ht="12.75"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</row>
    <row r="524" spans="2:18" ht="12.75"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</row>
    <row r="525" spans="2:18" ht="12.75"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</row>
    <row r="526" spans="2:18" ht="12.75"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</row>
    <row r="527" spans="2:18" ht="12.75"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</row>
    <row r="528" spans="2:18" ht="12.75"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</row>
    <row r="529" spans="2:18" ht="12.75"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</row>
    <row r="530" spans="2:18" ht="12.75"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</row>
    <row r="531" spans="2:18" ht="12.75"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</row>
    <row r="532" spans="2:18" ht="12.75"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</row>
    <row r="533" spans="2:18" ht="12.75"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</row>
    <row r="534" spans="2:18" ht="12.75"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</row>
    <row r="535" spans="2:18" ht="12.75"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</row>
    <row r="536" spans="2:18" ht="12.75"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</row>
    <row r="537" spans="2:18" ht="12.75"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</row>
    <row r="538" spans="2:18" ht="12.75"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</row>
    <row r="539" spans="2:18" ht="12.75"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</row>
    <row r="540" spans="2:18" ht="12.75"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</row>
    <row r="541" spans="2:18" ht="12.75"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</row>
    <row r="542" spans="2:18" ht="12.75"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</row>
    <row r="543" spans="2:18" ht="12.75"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</row>
    <row r="544" spans="2:18" ht="12.75"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</row>
    <row r="545" spans="2:18" ht="12.75"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</row>
    <row r="546" spans="2:18" ht="12.75"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</row>
    <row r="547" spans="2:18" ht="12.75"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</row>
    <row r="548" spans="2:18" ht="12.75"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</row>
    <row r="549" spans="2:18" ht="12.75"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</row>
    <row r="550" spans="2:18" ht="12.75"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</row>
    <row r="551" spans="2:18" ht="12.75"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</row>
    <row r="552" spans="2:18" ht="12.75"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</row>
    <row r="553" spans="2:18" ht="12.75"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</row>
    <row r="554" spans="2:18" ht="12.75"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</row>
    <row r="555" spans="2:18" ht="12.75"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</row>
    <row r="556" spans="2:18" ht="12.75"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</row>
    <row r="557" spans="2:18" ht="12.75"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</row>
    <row r="558" spans="2:18" ht="12.75"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</row>
    <row r="559" spans="2:18" ht="12.75"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</row>
    <row r="560" spans="2:18" ht="12.75"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</row>
    <row r="561" spans="2:18" ht="12.75"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</row>
    <row r="562" spans="2:18" ht="12.75"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</row>
    <row r="563" spans="2:18" ht="12.75"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</row>
    <row r="564" spans="2:18" ht="12.75"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</row>
    <row r="565" spans="2:18" ht="12.75"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</row>
    <row r="566" spans="2:18" ht="12.75"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</row>
    <row r="567" spans="2:18" ht="12.75"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</row>
    <row r="568" spans="2:18" ht="12.75"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</row>
    <row r="569" spans="2:18" ht="12.75"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</row>
    <row r="570" spans="2:18" ht="12.75"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</row>
    <row r="571" spans="2:18" ht="12.75"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</row>
    <row r="572" spans="2:18" ht="12.75"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</row>
    <row r="573" spans="2:18" ht="12.75"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</row>
    <row r="574" spans="2:18" ht="12.75"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</row>
    <row r="575" spans="2:18" ht="12.75"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</row>
    <row r="576" spans="2:18" ht="12.75"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</row>
    <row r="577" spans="2:18" ht="12.75"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</row>
    <row r="578" spans="2:18" ht="12.75"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</row>
    <row r="579" spans="2:18" ht="12.75"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</row>
    <row r="580" spans="2:18" ht="12.75"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</row>
    <row r="581" spans="2:18" ht="12.75"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</row>
    <row r="582" spans="2:18" ht="12.75"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</row>
    <row r="583" spans="2:18" ht="12.75"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</row>
    <row r="584" spans="2:18" ht="12.75"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</row>
    <row r="585" spans="2:18" ht="12.75"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</row>
    <row r="586" spans="2:18" ht="12.75"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</row>
    <row r="587" spans="2:18" ht="12.75"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</row>
    <row r="588" spans="2:18" ht="12.75"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</row>
    <row r="589" spans="2:18" ht="12.75"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</row>
    <row r="590" spans="2:18" ht="12.75"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</row>
    <row r="591" spans="2:18" ht="12.75"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</row>
    <row r="592" spans="2:18" ht="12.75"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</row>
    <row r="593" spans="2:18" ht="12.75"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</row>
    <row r="594" spans="2:18" ht="12.75"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</row>
    <row r="595" spans="2:18" ht="12.75"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</row>
    <row r="596" spans="2:18" ht="12.75"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</row>
    <row r="597" spans="2:18" ht="12.75"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</row>
    <row r="598" spans="2:18" ht="12.75"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</row>
    <row r="599" spans="2:18" ht="12.75"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</row>
    <row r="600" spans="2:18" ht="12.75"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</row>
    <row r="601" spans="2:18" ht="12.75"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</row>
    <row r="602" spans="2:18" ht="12.75"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</row>
    <row r="603" spans="2:18" ht="12.75"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</row>
    <row r="604" spans="2:18" ht="12.75"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</row>
    <row r="605" spans="2:18" ht="12.75"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</row>
    <row r="606" spans="2:18" ht="12.75"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</row>
    <row r="607" spans="2:18" ht="12.75"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</row>
    <row r="608" spans="2:18" ht="12.75"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</row>
    <row r="609" spans="2:18" ht="12.75"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</row>
    <row r="610" spans="2:18" ht="12.75"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</row>
    <row r="611" spans="2:18" ht="12.75"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</row>
    <row r="612" spans="2:18" ht="12.75"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</row>
    <row r="613" spans="2:18" ht="12.75"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</row>
    <row r="614" spans="2:18" ht="12.75"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</row>
    <row r="615" spans="2:18" ht="12.75"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</row>
    <row r="616" spans="2:18" ht="12.75"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</row>
    <row r="617" spans="2:18" ht="12.75"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</row>
    <row r="618" spans="2:18" ht="12.75"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</row>
    <row r="619" spans="2:18" ht="12.75"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</row>
    <row r="620" spans="2:18" ht="12.75"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</row>
    <row r="621" spans="2:18" ht="12.75"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</row>
    <row r="622" spans="2:18" ht="12.75"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</row>
    <row r="623" spans="2:18" ht="12.75"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</row>
    <row r="624" spans="2:18" ht="12.75"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</row>
    <row r="625" spans="2:18" ht="12.75"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</row>
    <row r="626" spans="2:18" ht="12.75"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</row>
    <row r="627" spans="2:18" ht="12.75"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</row>
    <row r="628" spans="2:18" ht="12.75"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</row>
    <row r="629" spans="2:18" ht="12.75"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</row>
    <row r="630" spans="2:18" ht="12.75"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</row>
    <row r="631" spans="2:18" ht="12.75"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</row>
    <row r="632" spans="2:18" ht="12.75"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</row>
    <row r="633" spans="2:18" ht="12.75"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</row>
    <row r="634" spans="2:18" ht="12.75"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</row>
    <row r="635" spans="2:18" ht="12.75"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</row>
    <row r="636" spans="2:18" ht="12.75"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</row>
    <row r="637" spans="2:18" ht="12.75"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</row>
    <row r="638" spans="2:18" ht="12.75"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</row>
    <row r="639" spans="2:18" ht="12.75"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</row>
    <row r="640" spans="2:18" ht="12.75"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</row>
    <row r="641" spans="2:18" ht="12.75"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</row>
    <row r="642" spans="2:18" ht="12.75"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</row>
    <row r="643" spans="2:18" ht="12.75"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</row>
    <row r="644" spans="2:18" ht="12.75"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</row>
    <row r="645" spans="2:18" ht="12.75"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</row>
    <row r="646" spans="2:18" ht="12.75"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</row>
    <row r="647" spans="2:18" ht="12.75"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</row>
    <row r="648" spans="2:18" ht="12.75"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</row>
    <row r="649" spans="2:18" ht="12.75"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</row>
    <row r="650" spans="2:18" ht="12.75"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</row>
    <row r="651" spans="2:18" ht="12.75"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</row>
    <row r="652" spans="2:18" ht="12.75"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</row>
    <row r="653" spans="2:18" ht="12.75"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</row>
    <row r="654" spans="2:18" ht="12.75"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</row>
    <row r="655" spans="2:18" ht="12.75"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</row>
    <row r="656" spans="2:18" ht="12.75"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</row>
    <row r="657" spans="2:18" ht="12.75"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</row>
    <row r="658" spans="2:18" ht="12.75"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</row>
    <row r="659" spans="2:18" ht="12.75"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</row>
    <row r="660" spans="2:18" ht="12.75"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</row>
    <row r="661" spans="2:18" ht="12.75"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</row>
    <row r="662" spans="2:18" ht="12.75"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</row>
    <row r="663" spans="2:18" ht="12.75"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</row>
    <row r="664" spans="2:18" ht="12.75"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</row>
    <row r="665" spans="2:18" ht="12.75"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</row>
    <row r="666" spans="2:18" ht="12.75"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</row>
    <row r="667" spans="2:18" ht="12.75"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</row>
    <row r="668" spans="2:18" ht="12.75"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</row>
    <row r="669" spans="2:18" ht="12.75"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</row>
    <row r="670" spans="2:18" ht="12.75"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</row>
    <row r="671" spans="2:18" ht="12.75"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</row>
    <row r="672" spans="2:18" ht="12.75"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</row>
    <row r="673" spans="2:18" ht="12.75"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</row>
    <row r="674" spans="2:18" ht="12.75"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</row>
    <row r="675" spans="2:18" ht="12.75"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</row>
    <row r="676" spans="2:18" ht="12.75"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</row>
    <row r="677" spans="2:18" ht="12.75"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</row>
    <row r="678" spans="2:18" ht="12.75"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</row>
    <row r="679" spans="2:18" ht="12.75"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</row>
    <row r="680" spans="2:18" ht="12.75"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</row>
    <row r="681" spans="2:18" ht="12.75"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</row>
    <row r="682" spans="2:18" ht="12.75"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</row>
    <row r="683" spans="2:18" ht="12.75"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</row>
    <row r="684" spans="2:18" ht="12.75"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</row>
    <row r="685" spans="2:18" ht="12.75"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</row>
    <row r="686" spans="2:18" ht="12.75"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</row>
    <row r="687" spans="2:18" ht="12.75"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</row>
    <row r="688" spans="2:18" ht="12.75"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</row>
    <row r="689" spans="2:18" ht="12.75"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</row>
    <row r="690" spans="2:18" ht="12.75"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</row>
    <row r="691" spans="2:18" ht="12.75"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</row>
    <row r="692" spans="2:18" ht="12.75"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</row>
    <row r="693" spans="2:18" ht="12.75"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</row>
    <row r="694" spans="2:18" ht="12.75"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</row>
    <row r="695" spans="2:18" ht="12.75"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</row>
    <row r="696" spans="2:18" ht="12.75"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</row>
    <row r="697" spans="2:18" ht="12.75"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</row>
    <row r="698" spans="2:18" ht="12.75"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</row>
    <row r="699" spans="2:18" ht="12.75"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</row>
    <row r="700" spans="2:18" ht="12.75"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</row>
    <row r="701" spans="2:18" ht="12.75"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</row>
    <row r="702" spans="2:18" ht="12.75"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</row>
    <row r="703" spans="2:18" ht="12.75"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</row>
    <row r="704" spans="2:18" ht="12.75"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</row>
    <row r="705" spans="2:18" ht="12.75"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</row>
    <row r="706" spans="2:18" ht="12.75"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</row>
    <row r="707" spans="2:18" ht="12.75"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</row>
    <row r="708" spans="2:18" ht="12.75"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</row>
    <row r="709" spans="2:18" ht="12.75"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</row>
    <row r="710" spans="2:18" ht="12.75"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</row>
    <row r="711" spans="2:18" ht="12.75"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</row>
    <row r="712" spans="2:18" ht="12.75"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</row>
    <row r="713" spans="2:18" ht="12.75"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</row>
    <row r="714" spans="2:18" ht="12.75"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</row>
    <row r="715" spans="2:18" ht="12.75"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</row>
    <row r="716" spans="2:18" ht="12.75"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</row>
    <row r="717" spans="2:18" ht="12.75"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</row>
    <row r="718" spans="2:18" ht="12.75"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</row>
    <row r="719" spans="2:18" ht="12.75"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</row>
    <row r="720" spans="2:18" ht="12.75"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</row>
    <row r="721" spans="2:18" ht="12.75"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</row>
    <row r="722" spans="2:18" ht="12.75"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</row>
    <row r="723" spans="2:18" ht="12.75"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</row>
    <row r="724" spans="2:18" ht="12.75"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</row>
    <row r="725" spans="2:18" ht="12.75"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</row>
    <row r="726" spans="2:18" ht="12.75"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</row>
    <row r="727" spans="2:18" ht="12.75"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</row>
    <row r="728" spans="2:18" ht="12.75"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</row>
    <row r="729" spans="2:18" ht="12.75"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</row>
    <row r="730" spans="2:18" ht="12.75"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</row>
    <row r="731" spans="2:18" ht="12.75"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</row>
    <row r="732" spans="2:18" ht="12.75"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</row>
    <row r="733" spans="2:18" ht="12.75"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</row>
    <row r="734" spans="2:18" ht="12.75"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</row>
    <row r="735" spans="2:18" ht="12.75"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</row>
    <row r="736" spans="2:18" ht="12.75"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</row>
    <row r="737" spans="2:18" ht="12.75"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</row>
    <row r="738" spans="2:18" ht="12.75"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</row>
    <row r="739" spans="2:18" ht="12.75"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</row>
    <row r="740" spans="2:18" ht="12.75"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</row>
    <row r="741" spans="2:18" ht="12.75"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</row>
    <row r="742" spans="2:18" ht="12.75"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</row>
    <row r="743" spans="2:18" ht="12.75"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</row>
    <row r="744" spans="2:18" ht="12.75"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</row>
    <row r="745" spans="2:18" ht="12.75"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</row>
    <row r="746" spans="2:18" ht="12.75"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</row>
    <row r="747" spans="2:18" ht="12.75"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</row>
    <row r="748" spans="2:18" ht="12.75"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</row>
    <row r="749" spans="2:18" ht="12.75"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</row>
    <row r="750" spans="2:18" ht="12.75"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</row>
    <row r="751" spans="2:18" ht="12.75"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</row>
    <row r="752" spans="2:18" ht="12.75"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</row>
    <row r="753" spans="2:18" ht="12.75"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</row>
    <row r="754" spans="2:18" ht="12.75"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</row>
    <row r="755" spans="2:18" ht="12.75"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</row>
    <row r="756" spans="2:18" ht="12.75"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</row>
    <row r="757" spans="2:18" ht="12.75"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</row>
    <row r="758" spans="2:18" ht="12.75"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</row>
    <row r="759" spans="2:18" ht="12.75"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</row>
    <row r="760" spans="2:18" ht="12.75"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</row>
    <row r="761" spans="2:18" ht="12.75"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</row>
    <row r="762" spans="2:18" ht="12.75"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</row>
    <row r="763" spans="2:18" ht="12.75"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</row>
    <row r="764" spans="2:18" ht="12.75"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</row>
    <row r="765" spans="2:18" ht="12.75"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</row>
    <row r="766" spans="2:18" ht="12.75"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</row>
    <row r="767" spans="2:18" ht="12.75"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</row>
    <row r="768" spans="2:18" ht="12.75"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</row>
    <row r="769" spans="2:18" ht="12.75"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</row>
    <row r="770" spans="2:18" ht="12.75"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</row>
    <row r="771" spans="2:18" ht="12.75"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</row>
    <row r="772" spans="2:18" ht="12.75"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</row>
    <row r="773" spans="2:18" ht="12.75"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</row>
    <row r="774" spans="2:18" ht="12.75"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</row>
    <row r="775" spans="2:18" ht="12.75"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</row>
    <row r="776" spans="2:18" ht="12.75"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</row>
    <row r="777" spans="2:18" ht="12.75"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</row>
    <row r="778" spans="2:18" ht="12.75"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</row>
    <row r="779" spans="2:18" ht="12.75"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</row>
    <row r="780" spans="2:18" ht="12.75"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</row>
    <row r="781" spans="2:18" ht="12.75"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</row>
    <row r="782" spans="2:18" ht="12.75"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</row>
    <row r="783" spans="2:18" ht="12.75"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</row>
    <row r="784" spans="2:18" ht="12.75"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</row>
    <row r="785" spans="2:18" ht="12.75"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</row>
    <row r="786" spans="2:18" ht="12.75"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</row>
    <row r="787" spans="2:18" ht="12.75"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</row>
    <row r="788" spans="2:18" ht="12.75"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</row>
    <row r="789" spans="2:18" ht="12.75"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</row>
    <row r="790" spans="2:18" ht="12.75"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</row>
    <row r="791" spans="2:18" ht="12.75"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</row>
    <row r="792" spans="2:18" ht="12.75"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</row>
    <row r="793" spans="2:18" ht="12.75"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</row>
    <row r="794" spans="2:18" ht="12.75"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</row>
    <row r="795" spans="2:18" ht="12.75"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</row>
    <row r="796" spans="2:18" ht="12.75"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</row>
    <row r="797" spans="2:18" ht="12.75"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</row>
    <row r="798" spans="2:18" ht="12.75"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</row>
    <row r="799" spans="2:18" ht="12.75"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</row>
    <row r="800" spans="2:18" ht="12.75"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</row>
    <row r="801" spans="2:18" ht="12.75"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</row>
    <row r="802" spans="2:18" ht="12.75"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</row>
    <row r="803" spans="2:18" ht="12.75"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</row>
    <row r="804" spans="2:18" ht="12.75"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</row>
    <row r="805" spans="2:18" ht="12.75"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</row>
    <row r="806" spans="2:18" ht="12.75"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</row>
    <row r="807" spans="2:18" ht="12.75"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</row>
    <row r="808" spans="2:18" ht="12.75"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</row>
    <row r="809" spans="2:18" ht="12.75"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</row>
    <row r="810" spans="2:18" ht="12.75"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</row>
    <row r="811" spans="2:18" ht="12.75"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</row>
    <row r="812" spans="2:18" ht="12.75"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</row>
    <row r="813" spans="2:18" ht="12.75"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</row>
    <row r="814" spans="2:18" ht="12.75"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</row>
    <row r="815" spans="2:18" ht="12.75"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</row>
    <row r="816" spans="2:18" ht="12.75"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</row>
    <row r="817" spans="2:18" ht="12.75"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</row>
    <row r="818" spans="2:18" ht="12.75"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</row>
    <row r="819" spans="2:18" ht="12.75"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</row>
    <row r="820" spans="2:18" ht="12.75"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</row>
    <row r="821" spans="2:18" ht="12.75"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</row>
    <row r="822" spans="2:18" ht="12.75"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</row>
    <row r="823" spans="2:18" ht="12.75"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</row>
    <row r="824" spans="2:18" ht="12.75"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</row>
    <row r="825" spans="2:18" ht="12.75"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</row>
    <row r="826" spans="2:18" ht="12.75"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</row>
    <row r="827" spans="2:18" ht="12.75"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</row>
    <row r="828" spans="2:18" ht="12.75"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</row>
    <row r="829" spans="2:18" ht="12.75"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</row>
    <row r="830" spans="2:18" ht="12.75"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</row>
    <row r="831" spans="2:18" ht="12.75"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</row>
    <row r="832" spans="2:18" ht="12.75"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</row>
    <row r="833" spans="2:18" ht="12.75"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</row>
    <row r="834" spans="2:18" ht="12.75"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</row>
    <row r="835" spans="2:18" ht="12.75"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</row>
    <row r="836" spans="2:18" ht="12.75"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</row>
    <row r="837" spans="2:18" ht="12.75"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</row>
    <row r="838" spans="2:18" ht="12.75"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</row>
    <row r="839" spans="2:18" ht="12.75"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</row>
    <row r="840" spans="2:18" ht="12.75"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</row>
    <row r="841" spans="2:18" ht="12.75"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</row>
    <row r="842" spans="2:18" ht="12.75"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</row>
    <row r="843" spans="2:18" ht="12.75"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</row>
    <row r="844" spans="2:18" ht="12.75"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</row>
    <row r="845" spans="2:18" ht="12.75"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</row>
    <row r="846" spans="2:18" ht="12.75"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</row>
    <row r="847" spans="2:18" ht="12.75"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</row>
    <row r="848" spans="2:18" ht="12.75"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</row>
    <row r="849" spans="2:18" ht="12.75"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</row>
    <row r="850" spans="2:18" ht="12.75"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</row>
    <row r="851" spans="2:18" ht="12.75"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</row>
    <row r="852" spans="2:18" ht="12.75"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</row>
    <row r="853" spans="2:18" ht="12.75"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</row>
    <row r="854" spans="2:18" ht="12.75"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</row>
    <row r="855" spans="2:18" ht="12.75"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</row>
    <row r="856" spans="2:18" ht="12.75"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</row>
    <row r="857" spans="2:18" ht="12.75"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</row>
    <row r="858" spans="2:18" ht="12.75"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</row>
    <row r="859" spans="2:18" ht="12.75"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</row>
    <row r="860" spans="2:18" ht="12.75"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</row>
    <row r="861" spans="2:18" ht="12.75"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</row>
    <row r="862" spans="2:18" ht="12.75"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</row>
    <row r="863" spans="2:18" ht="12.75"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</row>
    <row r="864" spans="2:18" ht="12.75"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</row>
    <row r="865" spans="2:18" ht="12.75"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</row>
    <row r="866" spans="2:18" ht="12.75"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</row>
    <row r="867" spans="2:18" ht="12.75"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</row>
    <row r="868" spans="2:18" ht="12.75"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</row>
    <row r="869" spans="2:18" ht="12.75"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</row>
    <row r="870" spans="2:18" ht="12.75"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</row>
    <row r="871" spans="2:18" ht="12.75"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</row>
    <row r="872" spans="2:18" ht="12.75"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</row>
    <row r="873" spans="2:18" ht="12.75"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</row>
    <row r="874" spans="2:18" ht="12.75"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</row>
    <row r="875" spans="2:18" ht="12.75"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</row>
    <row r="876" spans="2:18" ht="12.75"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</row>
    <row r="877" spans="2:18" ht="12.75"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</row>
    <row r="878" spans="2:18" ht="12.75"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</row>
    <row r="879" spans="2:18" ht="12.75"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</row>
    <row r="880" spans="2:18" ht="12.75"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</row>
    <row r="881" spans="2:18" ht="12.75"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</row>
    <row r="882" spans="2:18" ht="12.75"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</row>
    <row r="883" spans="2:18" ht="12.75"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</row>
    <row r="884" spans="2:18" ht="12.75"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</row>
    <row r="885" spans="2:18" ht="12.75"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</row>
    <row r="886" spans="2:18" ht="12.75"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</row>
    <row r="887" spans="2:18" ht="12.75"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</row>
    <row r="888" spans="2:18" ht="12.75"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</row>
    <row r="889" spans="2:18" ht="12.75"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</row>
    <row r="890" spans="2:18" ht="12.75"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</row>
    <row r="891" spans="2:18" ht="12.75"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</row>
    <row r="892" spans="2:18" ht="12.75"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</row>
    <row r="893" spans="2:18" ht="12.75"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</row>
    <row r="894" spans="2:18" ht="12.75"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</row>
    <row r="895" spans="2:18" ht="12.75"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</row>
    <row r="896" spans="2:18" ht="12.75"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</row>
    <row r="897" spans="2:18" ht="12.75"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</row>
    <row r="898" spans="2:18" ht="12.75"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</row>
    <row r="899" spans="2:18" ht="12.75"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</row>
    <row r="900" spans="2:18" ht="12.75"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</row>
    <row r="901" spans="2:18" ht="12.75"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</row>
    <row r="902" spans="2:18" ht="12.75"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</row>
    <row r="903" spans="2:18" ht="12.75"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</row>
    <row r="904" spans="2:18" ht="12.75"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</row>
    <row r="905" spans="2:18" ht="12.75"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</row>
    <row r="906" spans="2:18" ht="12.75"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</row>
    <row r="907" spans="2:18" ht="12.75"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</row>
    <row r="908" spans="2:18" ht="12.75"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</row>
    <row r="909" spans="2:18" ht="12.75"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</row>
    <row r="910" spans="2:18" ht="12.75"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</row>
    <row r="911" spans="2:18" ht="12.75"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</row>
    <row r="912" spans="2:18" ht="12.75"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</row>
    <row r="913" spans="2:18" ht="12.75"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</row>
    <row r="914" spans="2:18" ht="12.75"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</row>
    <row r="915" spans="2:18" ht="12.75"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</row>
    <row r="916" spans="2:18" ht="12.75"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</row>
    <row r="917" spans="2:18" ht="12.75"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</row>
    <row r="918" spans="2:18" ht="12.75"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</row>
    <row r="919" spans="2:18" ht="12.75"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</row>
    <row r="920" spans="2:18" ht="12.75"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</row>
    <row r="921" spans="2:18" ht="12.75"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</row>
    <row r="922" spans="2:18" ht="12.75"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</row>
    <row r="923" spans="2:18" ht="12.75"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</row>
    <row r="924" spans="2:18" ht="12.75"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</row>
    <row r="925" spans="2:18" ht="12.75"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</row>
    <row r="926" spans="2:18" ht="12.75"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</row>
    <row r="927" spans="2:18" ht="12.75"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</row>
    <row r="928" spans="2:18" ht="12.75"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</row>
    <row r="929" spans="2:18" ht="12.75"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</row>
    <row r="930" spans="2:18" ht="12.75"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</row>
    <row r="931" spans="2:18" ht="12.75"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</row>
    <row r="932" spans="2:18" ht="12.75"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</row>
    <row r="933" spans="2:18" ht="12.75"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</row>
    <row r="934" spans="2:18" ht="12.75"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</row>
    <row r="935" spans="2:18" ht="12.75"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</row>
    <row r="936" spans="2:18" ht="12.75"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</row>
    <row r="937" spans="2:18" ht="12.75"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</row>
    <row r="938" spans="2:18" ht="12.75"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</row>
    <row r="939" spans="2:18" ht="12.75"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</row>
    <row r="940" spans="2:18" ht="12.75"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</row>
    <row r="941" spans="2:18" ht="12.75"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</row>
    <row r="942" spans="2:18" ht="12.75"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</row>
    <row r="943" spans="2:18" ht="12.75"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</row>
    <row r="944" spans="2:18" ht="12.75"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</row>
    <row r="945" spans="2:18" ht="12.75"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</row>
    <row r="946" spans="2:18" ht="12.75"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</row>
    <row r="947" spans="2:18" ht="12.75"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</row>
    <row r="948" spans="2:18" ht="12.75"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</row>
    <row r="949" spans="2:18" ht="12.75"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</row>
    <row r="950" spans="2:18" ht="12.75"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</row>
    <row r="951" spans="2:18" ht="12.75"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</row>
    <row r="952" spans="2:18" ht="12.75"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</row>
    <row r="953" spans="2:18" ht="12.75"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</row>
    <row r="954" spans="2:18" ht="12.75"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</row>
    <row r="955" spans="2:18" ht="12.75"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</row>
  </sheetData>
  <sheetProtection password="DC3C" sheet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results">
    <tabColor indexed="48"/>
  </sheetPr>
  <dimension ref="A1:C10"/>
  <sheetViews>
    <sheetView workbookViewId="0" topLeftCell="A1">
      <selection activeCell="B9" sqref="B9"/>
    </sheetView>
  </sheetViews>
  <sheetFormatPr defaultColWidth="9.140625" defaultRowHeight="12.75"/>
  <cols>
    <col min="1" max="1" width="42.140625" style="18" bestFit="1" customWidth="1"/>
    <col min="2" max="16384" width="9.140625" style="18" customWidth="1"/>
  </cols>
  <sheetData>
    <row r="1" spans="1:3" ht="12.75">
      <c r="A1" s="13" t="s">
        <v>57</v>
      </c>
      <c r="C1" s="15">
        <f>COUNT(Database!A:A)-1</f>
        <v>0</v>
      </c>
    </row>
    <row r="2" spans="1:3" ht="12.75">
      <c r="A2" s="13"/>
      <c r="C2" s="15"/>
    </row>
    <row r="3" spans="1:3" ht="12.75">
      <c r="A3" s="13" t="s">
        <v>43</v>
      </c>
      <c r="C3" s="22">
        <f>IF(C1=0,0,PerNat)</f>
        <v>0</v>
      </c>
    </row>
    <row r="4" spans="1:3" ht="12.75">
      <c r="A4" s="13" t="s">
        <v>44</v>
      </c>
      <c r="C4" s="22">
        <f>IF(C1=0,0,Per1Doll)</f>
        <v>0</v>
      </c>
    </row>
    <row r="5" spans="1:3" ht="12.75">
      <c r="A5" s="13" t="s">
        <v>45</v>
      </c>
      <c r="C5" s="22">
        <f>IF(C1=0,0,Per2Doll)</f>
        <v>0</v>
      </c>
    </row>
    <row r="6" ht="12.75">
      <c r="C6" s="15"/>
    </row>
    <row r="7" ht="12.75">
      <c r="C7" s="15"/>
    </row>
    <row r="8" spans="1:3" ht="12.75">
      <c r="A8" s="13" t="s">
        <v>95</v>
      </c>
      <c r="C8" s="15">
        <f>CtNat</f>
        <v>0</v>
      </c>
    </row>
    <row r="9" spans="1:3" ht="12.75">
      <c r="A9" s="13" t="s">
        <v>96</v>
      </c>
      <c r="C9" s="15">
        <f>Ct1Doll</f>
        <v>0</v>
      </c>
    </row>
    <row r="10" spans="1:3" ht="12.75">
      <c r="A10" s="13" t="s">
        <v>97</v>
      </c>
      <c r="C10" s="15">
        <f>Ct2Doll</f>
        <v>0</v>
      </c>
    </row>
  </sheetData>
  <sheetProtection password="DC3C" sheet="1" objects="1" scenarios="1" selectLockedCells="1"/>
  <protectedRanges>
    <protectedRange sqref="C1:C5" name="Range1"/>
  </protectedRanges>
  <printOptions horizontalCentered="1"/>
  <pageMargins left="0.75" right="0.75" top="1" bottom="1" header="0.5" footer="0.5"/>
  <pageSetup horizontalDpi="600" verticalDpi="600" orientation="portrait" r:id="rId1"/>
  <headerFooter alignWithMargins="0">
    <oddHeader>&amp;CUganda Quick Poverty Score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ashaw</dc:creator>
  <cp:keywords/>
  <dc:description/>
  <cp:lastModifiedBy>kforeit</cp:lastModifiedBy>
  <cp:lastPrinted>2008-08-11T17:56:09Z</cp:lastPrinted>
  <dcterms:created xsi:type="dcterms:W3CDTF">2008-07-17T18:04:11Z</dcterms:created>
  <dcterms:modified xsi:type="dcterms:W3CDTF">2009-03-24T18:21:40Z</dcterms:modified>
  <cp:category/>
  <cp:version/>
  <cp:contentType/>
  <cp:contentStatus/>
</cp:coreProperties>
</file>